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lpita/Google Drive/MitoLab - General/ Members Folders/Kalpita/Projects/MitoInflammation/Manuscript/Paper1/BBI/Submitted/Revise_BBIH/Revision_final/"/>
    </mc:Choice>
  </mc:AlternateContent>
  <xr:revisionPtr revIDLastSave="0" documentId="13_ncr:1_{5178FE30-3F6F-6142-B086-4C6BB1E728DD}" xr6:coauthVersionLast="45" xr6:coauthVersionMax="45" xr10:uidLastSave="{00000000-0000-0000-0000-000000000000}"/>
  <bookViews>
    <workbookView xWindow="3660" yWindow="460" windowWidth="28280" windowHeight="16240" activeTab="1" xr2:uid="{EE55526F-FF9F-CF4D-87AB-4A75474582B6}"/>
  </bookViews>
  <sheets>
    <sheet name="Table S1" sheetId="6" r:id="rId1"/>
    <sheet name="Table S2" sheetId="8" r:id="rId2"/>
    <sheet name="Table S3 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8" l="1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4" i="8"/>
</calcChain>
</file>

<file path=xl/sharedStrings.xml><?xml version="1.0" encoding="utf-8"?>
<sst xmlns="http://schemas.openxmlformats.org/spreadsheetml/2006/main" count="362" uniqueCount="258">
  <si>
    <t>IFN-γ</t>
  </si>
  <si>
    <t>IL-8</t>
  </si>
  <si>
    <t>IL-10</t>
  </si>
  <si>
    <t>IL-4</t>
  </si>
  <si>
    <t>IP-10</t>
  </si>
  <si>
    <t>IL-6</t>
  </si>
  <si>
    <t>IL-12p70</t>
  </si>
  <si>
    <t>IL-13</t>
  </si>
  <si>
    <t>IL-17A</t>
  </si>
  <si>
    <t>GM-CSF</t>
  </si>
  <si>
    <t>MCP-1</t>
  </si>
  <si>
    <t>P-selectin</t>
  </si>
  <si>
    <t>sICAM-1</t>
  </si>
  <si>
    <t>E-selectin</t>
  </si>
  <si>
    <t>TNF-α</t>
  </si>
  <si>
    <t>MIP-1α</t>
  </si>
  <si>
    <t>IL-1β</t>
  </si>
  <si>
    <t>IFN-α</t>
  </si>
  <si>
    <t>IL-1α</t>
  </si>
  <si>
    <t>MIP-1β</t>
  </si>
  <si>
    <t>Description</t>
  </si>
  <si>
    <t>Interleukin 4</t>
  </si>
  <si>
    <t>Interleukin 6</t>
  </si>
  <si>
    <t>Interleukin 10</t>
  </si>
  <si>
    <t>Interleukin 17A</t>
  </si>
  <si>
    <t>Interferon gamma</t>
  </si>
  <si>
    <t>Interleukin 13</t>
  </si>
  <si>
    <t xml:space="preserve">Interleukin 12 </t>
  </si>
  <si>
    <t>Tumor necrosis factor </t>
  </si>
  <si>
    <t>Type I interferon alpha</t>
  </si>
  <si>
    <t>Soluble cell adhesion molecules (sCAMs)</t>
  </si>
  <si>
    <t>Platelet Cell adhesion molecule (CAM) </t>
  </si>
  <si>
    <t>Human</t>
  </si>
  <si>
    <t>Allergic Rhinitis and Asthma</t>
  </si>
  <si>
    <t>Immune cells of innate and adaptive system (lymphocytes and macrophages), fibroblasts</t>
  </si>
  <si>
    <t>Interleukin 8 (CXCL8)</t>
  </si>
  <si>
    <t>Neutrophils</t>
  </si>
  <si>
    <t>Melanoma and Bronchiolitis</t>
  </si>
  <si>
    <t>Interleukin 1 beta (IL1)</t>
  </si>
  <si>
    <t>Activated macrophages</t>
  </si>
  <si>
    <t>B and T cell activation</t>
  </si>
  <si>
    <t>Immune cells of innate and adaptive system (activated macrophages), fibroblasts</t>
  </si>
  <si>
    <t> Gastric Cancer, Hereditary Diffuse and Periodontal Disease</t>
  </si>
  <si>
    <t>Autoimmune diseases, insulin resistance, and cancer</t>
  </si>
  <si>
    <t>Macrophage inflammatory protein beta (CCL4)</t>
  </si>
  <si>
    <t>CD8+ T-cells</t>
  </si>
  <si>
    <t>Monokine with inflammatory and chemokinetic properties</t>
  </si>
  <si>
    <t>Macrophage inflammatory protein alpha (CCL3)</t>
  </si>
  <si>
    <t> HIV Type 1 and Chagas Disease</t>
  </si>
  <si>
    <t>Interleukin 1 alpha (IL1)</t>
  </si>
  <si>
    <t>Cell proliferation, differentiation, apoptosis and lipid metabolism</t>
  </si>
  <si>
    <t>Inflamamtory response, stimulate prostaglandin and collagenase release</t>
  </si>
  <si>
    <t>Chemoattractant for neutrophils, basophils and T cells (not monocytes)</t>
  </si>
  <si>
    <t>Monocytes and macrophages</t>
  </si>
  <si>
    <t>Monocyte chemoattractant protein 1 (CCL2)</t>
  </si>
  <si>
    <t>HIV Type 1 and Neural tube defects</t>
  </si>
  <si>
    <t>Interferon gamma-induced protein 10 (CXCL10)</t>
  </si>
  <si>
    <t>Migration of monocytes and basophils but not neutrophils or eosinophils, mobilzes intracellular Ca2+ ions </t>
  </si>
  <si>
    <t>Monocytes and macrophages, fibroblasts</t>
  </si>
  <si>
    <t>Monocytes, endothelial cells and fibroblasts</t>
  </si>
  <si>
    <t> Endotheliitis and Tafro Syndrome</t>
  </si>
  <si>
    <t>Chemotaxis, differentiation, and activation of peripheral immune cells especially during viral infections</t>
  </si>
  <si>
    <t>B and T cell activation, fever induction, coagulation</t>
  </si>
  <si>
    <t>Macrophages</t>
  </si>
  <si>
    <t>Antiviral activity</t>
  </si>
  <si>
    <t>Hepatitis and Hepatitis C</t>
  </si>
  <si>
    <t>Immune cells of innate and adaptive system (lymphocytes and macrophages)</t>
  </si>
  <si>
    <t>Activator of macrophages, antiviral and antitumor effects</t>
  </si>
  <si>
    <t>Hepatitis C and Tuberous Sclerosis 2</t>
  </si>
  <si>
    <t>Activated T cells</t>
  </si>
  <si>
    <t>Regulates NF-kappaB and mitogen-activated protein kinases related acitivities like IL-6 upregulation</t>
  </si>
  <si>
    <t>Rheumatoid arthritis, dermatitis and Alzheimer's diseasease</t>
  </si>
  <si>
    <t> Several chronic inflammatory disease like rheumatoid arthritis (RA), psoriasis and multiple sclerosis (MS)</t>
  </si>
  <si>
    <t>Sustenance of memory/effector Th1 cells, activates Natural killer (NK) cells</t>
  </si>
  <si>
    <t>Asthma, multiple scheloris (MS), Immunodeficiency 29 and Takayasu Arteritis</t>
  </si>
  <si>
    <t>Monocytes and lymphocytes</t>
  </si>
  <si>
    <t>Downregulates Th1 cytokines, enhances B cell proliferation, and antibody production, regulates macrophage response</t>
  </si>
  <si>
    <t>Graft-Versus-Host Disease and Human Immunodeficiency Virus Type 1</t>
  </si>
  <si>
    <t>B-cell activation, stimulation of autophagy in dendritic cells</t>
  </si>
  <si>
    <t>Activated Th2 cells</t>
  </si>
  <si>
    <t>Downregulates macrophage activity, pathogenesis of allerge-induced asthma independent of eosinophils</t>
  </si>
  <si>
    <t>Granulocyte-macrophage colony-stimulating factor (CSF2)</t>
  </si>
  <si>
    <t>Production, differentiation, and function of granulocytes and macrophages</t>
  </si>
  <si>
    <t>T cells, macrophages, endothelial cells and fibroblasts</t>
  </si>
  <si>
    <t>Mucositis and Cyclic Neutropenia </t>
  </si>
  <si>
    <t>Platelets and endothelial cells</t>
  </si>
  <si>
    <t>Mediator of platelet and leukocytes</t>
  </si>
  <si>
    <t>Arteriosclerosis Obliterans and Immune-Complex Glomerulonephritis</t>
  </si>
  <si>
    <t>Adhesion of neutrophils in cytokine-activated endothelium</t>
  </si>
  <si>
    <t>Atherosclerosis,  Leukocyte Adhesion Deficiency, Type I</t>
  </si>
  <si>
    <t>Endothelial cells</t>
  </si>
  <si>
    <t>Atherosclerosis, Leukostasis, Malaria</t>
  </si>
  <si>
    <t xml:space="preserve">Binding Cell-cell or cell-or extracellular matrix </t>
  </si>
  <si>
    <t>Systemic Juvenile Rematoid Arthritis, Diabetes and Kaposi Sarcoma</t>
  </si>
  <si>
    <t>Mitochondrial relevance</t>
  </si>
  <si>
    <t>26540403, 26804030, 30135585</t>
  </si>
  <si>
    <t>NLRP3 bipolar Complex I dysfunction, PINK1 and Parkin-mito stress Parkinson's, MDD</t>
  </si>
  <si>
    <t>3, "TNF-α LPS human blood mitochondria inflammation "</t>
  </si>
  <si>
    <t>0, "IL-6 LPS human blood mitochondria inflammation "</t>
  </si>
  <si>
    <t xml:space="preserve">0, MIP-1α LPS human blood mitochondria inflammation </t>
  </si>
  <si>
    <t>1,"IL-1α LPS mitochondria inflammation "</t>
  </si>
  <si>
    <t>3, "MCP-1 LPS mitochondria inflammation "</t>
  </si>
  <si>
    <t>6, "IFN-γ LPS mitochondria inflammation"</t>
  </si>
  <si>
    <t>10, "IL-10 LPS mitochondria inflammation"</t>
  </si>
  <si>
    <t> Allergic Bronchopulmonary, kidney disease, Aspergillosis and Schistosomiasis</t>
  </si>
  <si>
    <t xml:space="preserve"> 7, "IL-4  LPS mitochondria inflammation"</t>
  </si>
  <si>
    <t>2,  "IL-13  LPS mitochondria inflammation"</t>
  </si>
  <si>
    <t>1, "GM-CSF  LPS mitochondria inflammation"</t>
  </si>
  <si>
    <t>Human, rat</t>
  </si>
  <si>
    <t>Human, Mouse, zebrafish</t>
  </si>
  <si>
    <t>Mouse</t>
  </si>
  <si>
    <t>Human, mouse, rat</t>
  </si>
  <si>
    <t>Oxidative stress-endothelial inflammation, Thioredoxin-Diabetic neuropathy</t>
  </si>
  <si>
    <t xml:space="preserve">Cardiac injury and cancer growth-mitchondrial netwrok dysfunction, Alzheimer's disease </t>
  </si>
  <si>
    <t>30982981, 30837842</t>
  </si>
  <si>
    <t>CSF ccf-mtDNA-HIV replication</t>
  </si>
  <si>
    <t>CSF ccf-mtDNA-HIV replication, lung and colon inflammation, COPD</t>
  </si>
  <si>
    <t>28359324, 27612964</t>
  </si>
  <si>
    <t>LL-37, mTOR-inflammation</t>
  </si>
  <si>
    <t>Insulin resistance and elevated cytokine mitochondrial myopathy, systemic inflamamtion</t>
  </si>
  <si>
    <t>28441630, 25057876</t>
  </si>
  <si>
    <t>Hypoxia/reoxygenation-MMP, MPTP-inflammation, low mtDNA content-insulin resistance</t>
  </si>
  <si>
    <t xml:space="preserve">30466784,  29550985 </t>
  </si>
  <si>
    <t>Aerobic glyclolysis-Atherosclerosis, autoimmune disease</t>
  </si>
  <si>
    <t>MPTP opening in platelets, mtDNA release in SIRS (renal dysfucntion), GC-downregulation of IL-17, ROS</t>
  </si>
  <si>
    <t xml:space="preserve">26489621,  28837526, 28771827 </t>
  </si>
  <si>
    <t>Mitochondrial morphology-tumor innate immunity</t>
  </si>
  <si>
    <t>Human, mouse</t>
  </si>
  <si>
    <t>Mitochondrial enzyme activities-sepsis</t>
  </si>
  <si>
    <t xml:space="preserve">29674655, 27900412, 26643360 </t>
  </si>
  <si>
    <t>Reduced Oxidative capacity, mitometabolic reprogramming-Insulin resistance, IBD, anti-inflammatory signal</t>
  </si>
  <si>
    <t>Mitodysfunction and metabolic shifts-eosinophilic esophagitis, asthma, microlia activation</t>
  </si>
  <si>
    <t>25800044, 27214549</t>
  </si>
  <si>
    <t>ACTH, ATP levels, SOD- smoking stress</t>
  </si>
  <si>
    <t>mtDNA release-urine SIRS and renal dysfucntion</t>
  </si>
  <si>
    <t>Oxidative stress-insulin resistance, metformin, PCOD</t>
  </si>
  <si>
    <t>27007571, 26188541</t>
  </si>
  <si>
    <t>Mito respiartion, anti-oxidant- Anorexia nervosa and Caloric restriction</t>
  </si>
  <si>
    <t>SSRIs immune system- Anxiety disorders, ADHD-Obesity, Schizophrenia, BP, MDD, mental stress</t>
  </si>
  <si>
    <t xml:space="preserve">31163212, 31129493, 31123247, 28986223, 28209543, 28089638    </t>
  </si>
  <si>
    <t xml:space="preserve">30653780, 29980010, 30439824 </t>
  </si>
  <si>
    <t>BBB-Neuropsych disorders</t>
  </si>
  <si>
    <t>Human, rat, mouse</t>
  </si>
  <si>
    <t>31045776, 30423462</t>
  </si>
  <si>
    <t>Stress, emotional intelligence and cognition, depression , BPD</t>
  </si>
  <si>
    <t>Prenatal, social stress</t>
  </si>
  <si>
    <t xml:space="preserve">Polycystic ovary Syndrome, </t>
  </si>
  <si>
    <t>Human, Mouse,rat</t>
  </si>
  <si>
    <t>Repeated Immobilization stress</t>
  </si>
  <si>
    <t>HIV-related neurocog impairment, child-adult psychopathology</t>
  </si>
  <si>
    <t>28359324, 26325024</t>
  </si>
  <si>
    <t>Psychological stress, depression</t>
  </si>
  <si>
    <t> Pulmonary Tuberculosis and Meningitis</t>
  </si>
  <si>
    <t>Cognition, early life stress</t>
  </si>
  <si>
    <t>Psychosis, anxiety</t>
  </si>
  <si>
    <t>27650124,  28886500</t>
  </si>
  <si>
    <t xml:space="preserve">27470228, 30033161, 29712842, 29531226 </t>
  </si>
  <si>
    <t xml:space="preserve">28787364, 26325024, 29531226 </t>
  </si>
  <si>
    <t xml:space="preserve">31045776, 30423462, 29531226 </t>
  </si>
  <si>
    <t xml:space="preserve">25054133, 29331587, 27900676, 29804052 </t>
  </si>
  <si>
    <t>Post-stroke neuropsychitric symptoms, guillain barre syndrome, Schizophrenia, ASD</t>
  </si>
  <si>
    <t>29804052, 30063870</t>
  </si>
  <si>
    <t>ASD, Chronic fatigue, Psychosis, BPD</t>
  </si>
  <si>
    <t>Human, Mouse, rat</t>
  </si>
  <si>
    <t>Anxiety and depression-like symptoms</t>
  </si>
  <si>
    <t>28591158, 30842746</t>
  </si>
  <si>
    <t xml:space="preserve">30072100, 30733849, 29531226, 30842746 </t>
  </si>
  <si>
    <t>PTSD, Chronic stress, anxiety, trauma stress, ASD</t>
  </si>
  <si>
    <t>Schizophrenia, life stress, Depression, Neurocognitive development, ASD</t>
  </si>
  <si>
    <t>peripartum depression and anxiety</t>
  </si>
  <si>
    <t>Depression, personality</t>
  </si>
  <si>
    <t>Endothelial-leukocyte adhesion molecule 1</t>
  </si>
  <si>
    <t>LPS</t>
  </si>
  <si>
    <t>Complex I</t>
  </si>
  <si>
    <t>Complex III</t>
  </si>
  <si>
    <t>Complex IV</t>
  </si>
  <si>
    <t>Complex V</t>
  </si>
  <si>
    <t>AntiA</t>
  </si>
  <si>
    <t>Rot</t>
  </si>
  <si>
    <t>KCN</t>
  </si>
  <si>
    <t>Oligo</t>
  </si>
  <si>
    <t>DEX</t>
  </si>
  <si>
    <t xml:space="preserve">GC </t>
  </si>
  <si>
    <t>Cytokines</t>
  </si>
  <si>
    <t>Mean percent change from LPS</t>
  </si>
  <si>
    <t>LOOCV</t>
  </si>
  <si>
    <t>LPS+Rotenone</t>
  </si>
  <si>
    <t>Measure</t>
  </si>
  <si>
    <t>Comp1</t>
  </si>
  <si>
    <t>Comp2</t>
  </si>
  <si>
    <t>Comp3</t>
  </si>
  <si>
    <t>Accuracy</t>
  </si>
  <si>
    <t>R2</t>
  </si>
  <si>
    <t>Q2</t>
  </si>
  <si>
    <t>LPS+Antimycin</t>
  </si>
  <si>
    <t>LPS+ Cyanide</t>
  </si>
  <si>
    <t>LPS+Oligomycin</t>
  </si>
  <si>
    <t>LPS+Dexamethasone</t>
  </si>
  <si>
    <t>Cross validation scores</t>
  </si>
  <si>
    <t>Mean fold  of LPS-induced cytokines</t>
  </si>
  <si>
    <r>
      <t xml:space="preserve">Mitochondrial relevance </t>
    </r>
    <r>
      <rPr>
        <b/>
        <sz val="14"/>
        <color theme="4"/>
        <rFont val="Arial"/>
        <family val="2"/>
      </rPr>
      <t>(Current study)</t>
    </r>
  </si>
  <si>
    <t>Anti-Inflammatory mediators</t>
  </si>
  <si>
    <t xml:space="preserve"> Pro-Inflamamtory mediators</t>
  </si>
  <si>
    <t>Other mediators</t>
  </si>
  <si>
    <t xml:space="preserve"> Complex IV dysfunction is pro-inflammatory in acute LPS-blood</t>
  </si>
  <si>
    <t xml:space="preserve"> Complex IV dysfunction is anti-inflammatory in acute LPS-blood</t>
  </si>
  <si>
    <r>
      <t xml:space="preserve">Number of articles in Pubmed </t>
    </r>
    <r>
      <rPr>
        <b/>
        <sz val="14"/>
        <color theme="4"/>
        <rFont val="Arial"/>
        <family val="2"/>
      </rPr>
      <t>from 2014-2019</t>
    </r>
    <r>
      <rPr>
        <b/>
        <sz val="14"/>
        <color theme="1"/>
        <rFont val="Arial"/>
        <family val="2"/>
      </rPr>
      <t xml:space="preserve"> on LPS  inflammation  and mitochondria </t>
    </r>
  </si>
  <si>
    <r>
      <t xml:space="preserve">LPS response in the  </t>
    </r>
    <r>
      <rPr>
        <b/>
        <sz val="14"/>
        <color theme="4"/>
        <rFont val="Arial"/>
        <family val="2"/>
      </rPr>
      <t xml:space="preserve">current study </t>
    </r>
    <r>
      <rPr>
        <b/>
        <sz val="14"/>
        <color theme="1"/>
        <rFont val="Arial"/>
        <family val="2"/>
      </rPr>
      <t>(fold change relative to baseline)</t>
    </r>
  </si>
  <si>
    <t>n=19 for KCN and Oligo treatment groups</t>
  </si>
  <si>
    <t>GC</t>
  </si>
  <si>
    <t>Glucocorticoid</t>
  </si>
  <si>
    <t>Lipopolysaccharide</t>
  </si>
  <si>
    <t>Rotenone</t>
  </si>
  <si>
    <t>Antimycin A</t>
  </si>
  <si>
    <t>Potassium Cyanide</t>
  </si>
  <si>
    <t>Oligomycin</t>
  </si>
  <si>
    <t>2, "IL-1β LPS human blood mitochondria inflammation"</t>
  </si>
  <si>
    <t>48, "IL-6 LPS mitochondria inflammation"</t>
  </si>
  <si>
    <t>56, "IL-1β LPS mitochondria inflammation</t>
  </si>
  <si>
    <t>1, " MIP-1α LPS mitochondria inflammation"</t>
  </si>
  <si>
    <t>67, "TNF-α LPS  mitochondria inflammation"</t>
  </si>
  <si>
    <t xml:space="preserve">1, "IL-8 LPS human blood mitochondria inflammation" </t>
  </si>
  <si>
    <t xml:space="preserve">0, "MIP-1β LPS human blood mitochondria inflammation" </t>
  </si>
  <si>
    <t>0, "MIP-1β LPS mitochondria inflammation"</t>
  </si>
  <si>
    <t xml:space="preserve">5, "IL-8 LPS mitochondria inflammation" </t>
  </si>
  <si>
    <t>0, "IL-1α LPS human blood mitochondria inflammation"</t>
  </si>
  <si>
    <t>0, "MCP-1 LPS human blood mitochondria inflammation"</t>
  </si>
  <si>
    <t>0, "IP-10 LPS human blood mitochondria inflammation"</t>
  </si>
  <si>
    <t>0,  "IFN-α LPS human blood mitochondria inflammation"</t>
  </si>
  <si>
    <t>0, "IFN-α LPS mitochondria inflammation"</t>
  </si>
  <si>
    <t>0, "IP-10 LPS mitochondria inflammation"</t>
  </si>
  <si>
    <t>0, "IFN-γ LPS human blood mitochondria inflammation"</t>
  </si>
  <si>
    <t>0, "IL-17A LPS mitochondria inflammation"</t>
  </si>
  <si>
    <t>0, "IL-17A LPS human blood mitochondria inflammation"</t>
  </si>
  <si>
    <t>0, "IL-12p70 LPS human blood mitochondria inflammation"</t>
  </si>
  <si>
    <t>0, "IL-12p70 LPS mitochondria inflammation"</t>
  </si>
  <si>
    <t xml:space="preserve">2, "IL-10  LPS human blood mitochondria inflammation" </t>
  </si>
  <si>
    <t>0, "IL-4 LPS human blood mitochondria inflammation"</t>
  </si>
  <si>
    <t>0, "IL-13 LPS human blood mitochondria inflammation"</t>
  </si>
  <si>
    <t>0, "GM-CSF LPS human blood mitochondria inflammation"</t>
  </si>
  <si>
    <t>0, "P-selection LPS human blood mitochondria inflammation"</t>
  </si>
  <si>
    <t>0, "P-selection LPS mitochondria inflammation"</t>
  </si>
  <si>
    <t>0, "E-selection LPS human blood mitochondria inflammation"</t>
  </si>
  <si>
    <t>0, " "E-selection LPS human blood mitochondria inflammation"</t>
  </si>
  <si>
    <t>0, "sICAM-1 LPS human blood mitochondria inflammation"</t>
  </si>
  <si>
    <r>
      <t xml:space="preserve">Number of articles in Pubmed </t>
    </r>
    <r>
      <rPr>
        <b/>
        <sz val="14"/>
        <color theme="4"/>
        <rFont val="Arial"/>
        <family val="2"/>
      </rPr>
      <t>from 2014-2019</t>
    </r>
    <r>
      <rPr>
        <b/>
        <sz val="14"/>
        <color theme="1"/>
        <rFont val="Arial"/>
        <family val="2"/>
      </rPr>
      <t xml:space="preserve"> on 'LPS inflammation in human blood and mitochondria' </t>
    </r>
  </si>
  <si>
    <t>Cross validation scores obtained from MetaboAnanlyst v3.0</t>
  </si>
  <si>
    <t>RepresentativePubmed ID (PMID)</t>
  </si>
  <si>
    <t xml:space="preserve">Primary source </t>
  </si>
  <si>
    <t>Primary function</t>
  </si>
  <si>
    <t>Disease association</t>
  </si>
  <si>
    <t>Representative Pubmed IDs (PMID)</t>
  </si>
  <si>
    <t>Mental health relevance</t>
  </si>
  <si>
    <t>DEX-exposure increases the levels compared to LPS-exposure</t>
  </si>
  <si>
    <t xml:space="preserve">AssociatedModel systems </t>
  </si>
  <si>
    <t>Supports Main Figure 4</t>
  </si>
  <si>
    <t>Mean of n=19-20</t>
  </si>
  <si>
    <t>Bold is elevated relative to LPS alone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</si>
</sst>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4472C4"/>
      <name val="Arial"/>
      <family val="2"/>
    </font>
    <font>
      <b/>
      <sz val="11"/>
      <color rgb="FF000000"/>
      <name val="Arial"/>
      <family val="2"/>
    </font>
    <font>
      <b/>
      <sz val="11"/>
      <color rgb="FF4472C4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4"/>
      <name val="Arial"/>
      <family val="2"/>
    </font>
    <font>
      <b/>
      <sz val="14"/>
      <color rgb="FF0070C0"/>
      <name val="Arial"/>
      <family val="2"/>
    </font>
    <font>
      <sz val="12"/>
      <color rgb="FF0070C0"/>
      <name val="Arial"/>
      <family val="2"/>
    </font>
    <font>
      <sz val="12"/>
      <name val="Arial"/>
      <family val="2"/>
    </font>
    <font>
      <sz val="12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EAFF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/>
    <xf numFmtId="0" fontId="5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3" borderId="2" xfId="0" applyFont="1" applyFill="1" applyBorder="1"/>
    <xf numFmtId="0" fontId="5" fillId="3" borderId="1" xfId="0" applyFont="1" applyFill="1" applyBorder="1"/>
    <xf numFmtId="0" fontId="5" fillId="3" borderId="3" xfId="0" applyFont="1" applyFill="1" applyBorder="1"/>
    <xf numFmtId="2" fontId="5" fillId="0" borderId="1" xfId="0" applyNumberFormat="1" applyFont="1" applyBorder="1"/>
    <xf numFmtId="2" fontId="5" fillId="0" borderId="3" xfId="0" applyNumberFormat="1" applyFont="1" applyBorder="1"/>
    <xf numFmtId="2" fontId="6" fillId="0" borderId="1" xfId="0" applyNumberFormat="1" applyFont="1" applyBorder="1"/>
    <xf numFmtId="2" fontId="6" fillId="0" borderId="3" xfId="0" applyNumberFormat="1" applyFont="1" applyBorder="1"/>
    <xf numFmtId="2" fontId="5" fillId="0" borderId="8" xfId="0" applyNumberFormat="1" applyFont="1" applyBorder="1"/>
    <xf numFmtId="2" fontId="5" fillId="0" borderId="9" xfId="0" applyNumberFormat="1" applyFont="1" applyBorder="1"/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8" fillId="5" borderId="1" xfId="0" applyFont="1" applyFill="1" applyBorder="1"/>
    <xf numFmtId="0" fontId="5" fillId="5" borderId="1" xfId="0" applyFont="1" applyFill="1" applyBorder="1"/>
    <xf numFmtId="0" fontId="1" fillId="0" borderId="0" xfId="0" applyFont="1"/>
    <xf numFmtId="0" fontId="4" fillId="0" borderId="0" xfId="0" applyFont="1" applyAlignment="1">
      <alignment wrapText="1"/>
    </xf>
    <xf numFmtId="0" fontId="14" fillId="0" borderId="0" xfId="0" applyFont="1"/>
    <xf numFmtId="0" fontId="5" fillId="0" borderId="0" xfId="0" applyFont="1" applyAlignment="1">
      <alignment horizontal="left" wrapText="1"/>
    </xf>
    <xf numFmtId="0" fontId="6" fillId="0" borderId="2" xfId="0" applyFont="1" applyBorder="1"/>
    <xf numFmtId="0" fontId="6" fillId="0" borderId="7" xfId="0" applyFont="1" applyBorder="1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Fill="1"/>
    <xf numFmtId="0" fontId="6" fillId="2" borderId="2" xfId="0" applyFont="1" applyFill="1" applyBorder="1"/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1" fontId="4" fillId="7" borderId="13" xfId="0" applyNumberFormat="1" applyFont="1" applyFill="1" applyBorder="1" applyAlignment="1">
      <alignment horizontal="center" vertical="center" wrapText="1"/>
    </xf>
    <xf numFmtId="1" fontId="4" fillId="6" borderId="13" xfId="0" applyNumberFormat="1" applyFont="1" applyFill="1" applyBorder="1" applyAlignment="1">
      <alignment horizontal="center" vertical="center" wrapText="1"/>
    </xf>
    <xf numFmtId="1" fontId="4" fillId="6" borderId="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/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0" fillId="7" borderId="12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10" fillId="6" borderId="12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/>
  </cellXfs>
  <cellStyles count="1">
    <cellStyle name="Normal" xfId="0" builtinId="0"/>
  </cellStyles>
  <dxfs count="24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3EAFF"/>
      <color rgb="FFC6DBEF"/>
      <color rgb="FFCBD7EF"/>
      <color rgb="FFF9F7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012ECD-D198-A444-A8BB-07BD156033E2}" name="Table1" displayName="Table1" ref="A2:G23" totalsRowShown="0" headerRowDxfId="23" dataDxfId="21" headerRowBorderDxfId="22" tableBorderDxfId="20" totalsRowBorderDxfId="19">
  <autoFilter ref="A2:G23" xr:uid="{39464F61-E046-FB40-B056-4D3319C7BB4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D293571-4348-9340-B7A9-0E28B36F0A88}" name="Cytokines" dataDxfId="18"/>
    <tableColumn id="2" xr3:uid="{D4727A4E-A66A-BA45-8AD3-E234301CDC03}" name="LPS" dataDxfId="17"/>
    <tableColumn id="3" xr3:uid="{81A5E963-5073-6044-9263-C98E5BB2204E}" name="Rot" dataDxfId="16"/>
    <tableColumn id="4" xr3:uid="{24B5B6D0-34AD-DC4F-AB84-E2259F040D6C}" name="AntiA" dataDxfId="15"/>
    <tableColumn id="5" xr3:uid="{15D5BB79-2FAB-B049-8B90-C5676274395E}" name="KCN" dataDxfId="14"/>
    <tableColumn id="6" xr3:uid="{808A76BB-76D8-5B49-AE2E-0DA299E432C3}" name="Oligo" dataDxfId="13"/>
    <tableColumn id="7" xr3:uid="{EFF5933E-2D66-D540-817D-40E18792DB0D}" name="DEX" dataDxfId="12"/>
  </tableColumns>
  <tableStyleInfo name="TableStyleMedium6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7769DCC-6E37-1245-BE05-BC7EB81880CA}" name="Table13" displayName="Table13" ref="I2:O23" totalsRowShown="0" headerRowDxfId="11" dataDxfId="9" headerRowBorderDxfId="10" tableBorderDxfId="8" totalsRowBorderDxfId="7">
  <autoFilter ref="I2:O23" xr:uid="{8E2B3BBE-4F5C-9F41-8696-04B4066477B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AB48EB7-B2AD-D645-9437-09094DB4C434}" name="Cytokines" dataDxfId="6"/>
    <tableColumn id="2" xr3:uid="{60EFA561-243F-7842-B547-9FB2FB7FE8F1}" name="LPS" dataDxfId="5"/>
    <tableColumn id="3" xr3:uid="{4ADFE5A6-2550-6D41-82C2-48457177C392}" name="Rot" dataDxfId="4"/>
    <tableColumn id="4" xr3:uid="{54B62BBB-C3E7-FB47-BDAB-70C943A02CF3}" name="AntiA" dataDxfId="3"/>
    <tableColumn id="5" xr3:uid="{3AE5E743-3A05-7242-9968-F352F5226829}" name="KCN" dataDxfId="2"/>
    <tableColumn id="6" xr3:uid="{4B03C8C4-FBCA-9849-AFF4-473DB0731AF7}" name="Oligo" dataDxfId="1"/>
    <tableColumn id="7" xr3:uid="{812EEDA8-38A1-804F-BF27-5B288C9195C2}" name="DEX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481F2-1A32-0F4D-B8E9-2BECEA7133B8}">
  <dimension ref="A1:O29"/>
  <sheetViews>
    <sheetView topLeftCell="G1" zoomScale="75" zoomScaleNormal="97" workbookViewId="0">
      <selection activeCell="K1" sqref="K1"/>
    </sheetView>
  </sheetViews>
  <sheetFormatPr baseColWidth="10" defaultColWidth="10.6640625" defaultRowHeight="16" x14ac:dyDescent="0.2"/>
  <cols>
    <col min="1" max="1" width="17.33203125" customWidth="1"/>
    <col min="2" max="2" width="28.33203125" customWidth="1"/>
    <col min="3" max="3" width="37.1640625" customWidth="1"/>
    <col min="4" max="4" width="36.6640625" customWidth="1"/>
    <col min="5" max="5" width="32.5" customWidth="1"/>
    <col min="6" max="6" width="28.83203125" customWidth="1"/>
    <col min="7" max="7" width="21.83203125" style="3" customWidth="1"/>
    <col min="8" max="8" width="27.6640625" customWidth="1"/>
    <col min="9" max="9" width="19.6640625" style="33" customWidth="1"/>
    <col min="10" max="10" width="17.6640625" customWidth="1"/>
    <col min="11" max="11" width="14.6640625" customWidth="1"/>
    <col min="12" max="12" width="35.5" style="1" customWidth="1"/>
    <col min="13" max="13" width="38.1640625" style="1" customWidth="1"/>
    <col min="14" max="14" width="30" style="44" customWidth="1"/>
  </cols>
  <sheetData>
    <row r="1" spans="1:15" s="37" customFormat="1" ht="95" customHeight="1" x14ac:dyDescent="0.2">
      <c r="A1" s="58" t="s">
        <v>183</v>
      </c>
      <c r="B1" s="59" t="s">
        <v>20</v>
      </c>
      <c r="C1" s="59" t="s">
        <v>248</v>
      </c>
      <c r="D1" s="59" t="s">
        <v>249</v>
      </c>
      <c r="E1" s="59" t="s">
        <v>250</v>
      </c>
      <c r="F1" s="59" t="s">
        <v>252</v>
      </c>
      <c r="G1" s="59" t="s">
        <v>251</v>
      </c>
      <c r="H1" s="59" t="s">
        <v>94</v>
      </c>
      <c r="I1" s="59" t="s">
        <v>247</v>
      </c>
      <c r="J1" s="59" t="s">
        <v>200</v>
      </c>
      <c r="K1" s="59" t="s">
        <v>254</v>
      </c>
      <c r="L1" s="59" t="s">
        <v>245</v>
      </c>
      <c r="M1" s="59" t="s">
        <v>206</v>
      </c>
      <c r="N1" s="60" t="s">
        <v>207</v>
      </c>
      <c r="O1" s="36"/>
    </row>
    <row r="2" spans="1:15" s="2" customFormat="1" ht="30" customHeight="1" x14ac:dyDescent="0.2">
      <c r="A2" s="46" t="s">
        <v>202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27"/>
    </row>
    <row r="3" spans="1:15" ht="85" x14ac:dyDescent="0.2">
      <c r="A3" s="61" t="s">
        <v>5</v>
      </c>
      <c r="B3" s="62" t="s">
        <v>22</v>
      </c>
      <c r="C3" s="62" t="s">
        <v>34</v>
      </c>
      <c r="D3" s="62" t="s">
        <v>50</v>
      </c>
      <c r="E3" s="62" t="s">
        <v>93</v>
      </c>
      <c r="F3" s="62" t="s">
        <v>138</v>
      </c>
      <c r="G3" s="63" t="s">
        <v>139</v>
      </c>
      <c r="H3" s="62" t="s">
        <v>96</v>
      </c>
      <c r="I3" s="62" t="s">
        <v>95</v>
      </c>
      <c r="J3" s="62" t="s">
        <v>204</v>
      </c>
      <c r="K3" s="62" t="s">
        <v>109</v>
      </c>
      <c r="L3" s="62" t="s">
        <v>98</v>
      </c>
      <c r="M3" s="62" t="s">
        <v>217</v>
      </c>
      <c r="N3" s="38">
        <v>1996</v>
      </c>
      <c r="O3" s="5"/>
    </row>
    <row r="4" spans="1:15" ht="68" x14ac:dyDescent="0.2">
      <c r="A4" s="61" t="s">
        <v>16</v>
      </c>
      <c r="B4" s="62" t="s">
        <v>38</v>
      </c>
      <c r="C4" s="62" t="s">
        <v>41</v>
      </c>
      <c r="D4" s="62" t="s">
        <v>40</v>
      </c>
      <c r="E4" s="62" t="s">
        <v>42</v>
      </c>
      <c r="F4" s="62" t="s">
        <v>167</v>
      </c>
      <c r="G4" s="64" t="s">
        <v>140</v>
      </c>
      <c r="H4" s="62" t="s">
        <v>112</v>
      </c>
      <c r="I4" s="62" t="s">
        <v>166</v>
      </c>
      <c r="J4" s="62"/>
      <c r="K4" s="62" t="s">
        <v>108</v>
      </c>
      <c r="L4" s="62" t="s">
        <v>216</v>
      </c>
      <c r="M4" s="62" t="s">
        <v>218</v>
      </c>
      <c r="N4" s="38">
        <v>929</v>
      </c>
      <c r="O4" s="5"/>
    </row>
    <row r="5" spans="1:15" ht="34" x14ac:dyDescent="0.2">
      <c r="A5" s="61" t="s">
        <v>15</v>
      </c>
      <c r="B5" s="62" t="s">
        <v>47</v>
      </c>
      <c r="C5" s="62" t="s">
        <v>45</v>
      </c>
      <c r="D5" s="62" t="s">
        <v>46</v>
      </c>
      <c r="E5" s="62" t="s">
        <v>48</v>
      </c>
      <c r="F5" s="62" t="s">
        <v>141</v>
      </c>
      <c r="G5" s="63">
        <v>30231628</v>
      </c>
      <c r="H5" s="62"/>
      <c r="I5" s="65"/>
      <c r="J5" s="62"/>
      <c r="K5" s="62" t="s">
        <v>32</v>
      </c>
      <c r="L5" s="62" t="s">
        <v>99</v>
      </c>
      <c r="M5" s="62" t="s">
        <v>219</v>
      </c>
      <c r="N5" s="38">
        <v>795.7440341293559</v>
      </c>
      <c r="O5" s="5"/>
    </row>
    <row r="6" spans="1:15" ht="79" customHeight="1" x14ac:dyDescent="0.2">
      <c r="A6" s="61" t="s">
        <v>14</v>
      </c>
      <c r="B6" s="62" t="s">
        <v>28</v>
      </c>
      <c r="C6" s="62" t="s">
        <v>34</v>
      </c>
      <c r="D6" s="62" t="s">
        <v>62</v>
      </c>
      <c r="E6" s="62" t="s">
        <v>43</v>
      </c>
      <c r="F6" s="62" t="s">
        <v>144</v>
      </c>
      <c r="G6" s="62" t="s">
        <v>158</v>
      </c>
      <c r="H6" s="62" t="s">
        <v>113</v>
      </c>
      <c r="I6" s="62" t="s">
        <v>114</v>
      </c>
      <c r="J6" s="62" t="s">
        <v>205</v>
      </c>
      <c r="K6" s="62" t="s">
        <v>142</v>
      </c>
      <c r="L6" s="62" t="s">
        <v>97</v>
      </c>
      <c r="M6" s="62" t="s">
        <v>220</v>
      </c>
      <c r="N6" s="38">
        <v>460.6535490800249</v>
      </c>
      <c r="O6" s="5"/>
    </row>
    <row r="7" spans="1:15" ht="34" x14ac:dyDescent="0.2">
      <c r="A7" s="61" t="s">
        <v>19</v>
      </c>
      <c r="B7" s="62" t="s">
        <v>44</v>
      </c>
      <c r="C7" s="62" t="s">
        <v>45</v>
      </c>
      <c r="D7" s="62" t="s">
        <v>46</v>
      </c>
      <c r="E7" s="62" t="s">
        <v>152</v>
      </c>
      <c r="F7" s="62"/>
      <c r="G7" s="62"/>
      <c r="H7" s="62"/>
      <c r="I7" s="62"/>
      <c r="J7" s="62"/>
      <c r="K7" s="62" t="s">
        <v>32</v>
      </c>
      <c r="L7" s="62" t="s">
        <v>222</v>
      </c>
      <c r="M7" s="62" t="s">
        <v>223</v>
      </c>
      <c r="N7" s="38">
        <v>387.96201327491053</v>
      </c>
      <c r="O7" s="5"/>
    </row>
    <row r="8" spans="1:15" ht="70" customHeight="1" x14ac:dyDescent="0.2">
      <c r="A8" s="61" t="s">
        <v>1</v>
      </c>
      <c r="B8" s="62" t="s">
        <v>35</v>
      </c>
      <c r="C8" s="62" t="s">
        <v>36</v>
      </c>
      <c r="D8" s="62" t="s">
        <v>52</v>
      </c>
      <c r="E8" s="62" t="s">
        <v>37</v>
      </c>
      <c r="F8" s="62" t="s">
        <v>145</v>
      </c>
      <c r="G8" s="65" t="s">
        <v>157</v>
      </c>
      <c r="H8" s="62" t="s">
        <v>116</v>
      </c>
      <c r="I8" s="62" t="s">
        <v>117</v>
      </c>
      <c r="J8" s="62"/>
      <c r="K8" s="62" t="s">
        <v>32</v>
      </c>
      <c r="L8" s="62" t="s">
        <v>221</v>
      </c>
      <c r="M8" s="62" t="s">
        <v>224</v>
      </c>
      <c r="N8" s="38">
        <v>270.05817281745914</v>
      </c>
      <c r="O8" s="5"/>
    </row>
    <row r="9" spans="1:15" ht="51" x14ac:dyDescent="0.2">
      <c r="A9" s="61" t="s">
        <v>18</v>
      </c>
      <c r="B9" s="62" t="s">
        <v>49</v>
      </c>
      <c r="C9" s="62" t="s">
        <v>53</v>
      </c>
      <c r="D9" s="62" t="s">
        <v>51</v>
      </c>
      <c r="E9" s="62" t="s">
        <v>71</v>
      </c>
      <c r="F9" s="62" t="s">
        <v>146</v>
      </c>
      <c r="G9" s="62">
        <v>27908212</v>
      </c>
      <c r="H9" s="62" t="s">
        <v>118</v>
      </c>
      <c r="I9" s="64">
        <v>24984264</v>
      </c>
      <c r="J9" s="62"/>
      <c r="K9" s="62" t="s">
        <v>32</v>
      </c>
      <c r="L9" s="62" t="s">
        <v>225</v>
      </c>
      <c r="M9" s="62" t="s">
        <v>100</v>
      </c>
      <c r="N9" s="38">
        <v>94.16882772672929</v>
      </c>
      <c r="O9" s="5"/>
    </row>
    <row r="10" spans="1:15" ht="67" customHeight="1" x14ac:dyDescent="0.2">
      <c r="A10" s="61" t="s">
        <v>10</v>
      </c>
      <c r="B10" s="62" t="s">
        <v>54</v>
      </c>
      <c r="C10" s="62" t="s">
        <v>58</v>
      </c>
      <c r="D10" s="62" t="s">
        <v>57</v>
      </c>
      <c r="E10" s="62" t="s">
        <v>55</v>
      </c>
      <c r="F10" s="62" t="s">
        <v>148</v>
      </c>
      <c r="G10" s="62">
        <v>28884416</v>
      </c>
      <c r="H10" s="62" t="s">
        <v>119</v>
      </c>
      <c r="I10" s="63" t="s">
        <v>120</v>
      </c>
      <c r="J10" s="62"/>
      <c r="K10" s="62" t="s">
        <v>147</v>
      </c>
      <c r="L10" s="62" t="s">
        <v>226</v>
      </c>
      <c r="M10" s="62" t="s">
        <v>101</v>
      </c>
      <c r="N10" s="38">
        <v>37.462968399184561</v>
      </c>
      <c r="O10" s="5"/>
    </row>
    <row r="11" spans="1:15" ht="51" x14ac:dyDescent="0.2">
      <c r="A11" s="61" t="s">
        <v>4</v>
      </c>
      <c r="B11" s="62" t="s">
        <v>56</v>
      </c>
      <c r="C11" s="62" t="s">
        <v>59</v>
      </c>
      <c r="D11" s="62" t="s">
        <v>61</v>
      </c>
      <c r="E11" s="62" t="s">
        <v>60</v>
      </c>
      <c r="F11" s="62" t="s">
        <v>149</v>
      </c>
      <c r="G11" s="64" t="s">
        <v>150</v>
      </c>
      <c r="H11" s="62" t="s">
        <v>115</v>
      </c>
      <c r="I11" s="64">
        <v>28359324</v>
      </c>
      <c r="J11" s="62"/>
      <c r="K11" s="62" t="s">
        <v>32</v>
      </c>
      <c r="L11" s="62" t="s">
        <v>227</v>
      </c>
      <c r="M11" s="62" t="s">
        <v>230</v>
      </c>
      <c r="N11" s="38">
        <v>35.590094257417</v>
      </c>
      <c r="O11" s="5"/>
    </row>
    <row r="12" spans="1:15" ht="92" customHeight="1" x14ac:dyDescent="0.2">
      <c r="A12" s="61" t="s">
        <v>17</v>
      </c>
      <c r="B12" s="62" t="s">
        <v>29</v>
      </c>
      <c r="C12" s="62" t="s">
        <v>63</v>
      </c>
      <c r="D12" s="62" t="s">
        <v>64</v>
      </c>
      <c r="E12" s="62" t="s">
        <v>65</v>
      </c>
      <c r="F12" s="62" t="s">
        <v>151</v>
      </c>
      <c r="G12" s="62">
        <v>27067128</v>
      </c>
      <c r="H12" s="62" t="s">
        <v>121</v>
      </c>
      <c r="I12" s="62" t="s">
        <v>122</v>
      </c>
      <c r="J12" s="62"/>
      <c r="K12" s="62" t="s">
        <v>32</v>
      </c>
      <c r="L12" s="62" t="s">
        <v>228</v>
      </c>
      <c r="M12" s="62" t="s">
        <v>229</v>
      </c>
      <c r="N12" s="38">
        <v>22.812800688856353</v>
      </c>
      <c r="O12" s="5"/>
    </row>
    <row r="13" spans="1:15" ht="61" customHeight="1" x14ac:dyDescent="0.2">
      <c r="A13" s="61" t="s">
        <v>0</v>
      </c>
      <c r="B13" s="62" t="s">
        <v>25</v>
      </c>
      <c r="C13" s="62" t="s">
        <v>66</v>
      </c>
      <c r="D13" s="62" t="s">
        <v>67</v>
      </c>
      <c r="E13" s="62" t="s">
        <v>68</v>
      </c>
      <c r="F13" s="62" t="s">
        <v>153</v>
      </c>
      <c r="G13" s="62" t="s">
        <v>143</v>
      </c>
      <c r="H13" s="62" t="s">
        <v>123</v>
      </c>
      <c r="I13" s="62">
        <v>29463472</v>
      </c>
      <c r="J13" s="62"/>
      <c r="K13" s="62" t="s">
        <v>32</v>
      </c>
      <c r="L13" s="62" t="s">
        <v>231</v>
      </c>
      <c r="M13" s="62" t="s">
        <v>102</v>
      </c>
      <c r="N13" s="38">
        <v>20.600214790871405</v>
      </c>
      <c r="O13" s="5"/>
    </row>
    <row r="14" spans="1:15" ht="87" customHeight="1" x14ac:dyDescent="0.2">
      <c r="A14" s="61" t="s">
        <v>8</v>
      </c>
      <c r="B14" s="62" t="s">
        <v>24</v>
      </c>
      <c r="C14" s="66" t="s">
        <v>69</v>
      </c>
      <c r="D14" s="62" t="s">
        <v>70</v>
      </c>
      <c r="E14" s="62" t="s">
        <v>72</v>
      </c>
      <c r="F14" s="62" t="s">
        <v>160</v>
      </c>
      <c r="G14" s="62" t="s">
        <v>159</v>
      </c>
      <c r="H14" s="62" t="s">
        <v>124</v>
      </c>
      <c r="I14" s="62" t="s">
        <v>125</v>
      </c>
      <c r="J14" s="62"/>
      <c r="K14" s="62" t="s">
        <v>32</v>
      </c>
      <c r="L14" s="62" t="s">
        <v>233</v>
      </c>
      <c r="M14" s="62" t="s">
        <v>232</v>
      </c>
      <c r="N14" s="38">
        <v>17.248176282164494</v>
      </c>
      <c r="O14" s="5"/>
    </row>
    <row r="15" spans="1:15" ht="51" x14ac:dyDescent="0.2">
      <c r="A15" s="61" t="s">
        <v>6</v>
      </c>
      <c r="B15" s="62" t="s">
        <v>27</v>
      </c>
      <c r="C15" s="62" t="s">
        <v>39</v>
      </c>
      <c r="D15" s="62" t="s">
        <v>73</v>
      </c>
      <c r="E15" s="62" t="s">
        <v>74</v>
      </c>
      <c r="F15" s="62" t="s">
        <v>154</v>
      </c>
      <c r="G15" s="62" t="s">
        <v>155</v>
      </c>
      <c r="H15" s="62" t="s">
        <v>126</v>
      </c>
      <c r="I15" s="65">
        <v>29180626</v>
      </c>
      <c r="J15" s="62"/>
      <c r="K15" s="62" t="s">
        <v>127</v>
      </c>
      <c r="L15" s="62" t="s">
        <v>234</v>
      </c>
      <c r="M15" s="62" t="s">
        <v>235</v>
      </c>
      <c r="N15" s="38">
        <v>6.3331867757785583</v>
      </c>
      <c r="O15" s="5"/>
    </row>
    <row r="16" spans="1:15" s="2" customFormat="1" ht="33" customHeight="1" x14ac:dyDescent="0.2">
      <c r="A16" s="49" t="s">
        <v>201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27"/>
    </row>
    <row r="17" spans="1:15" ht="69" customHeight="1" x14ac:dyDescent="0.2">
      <c r="A17" s="67" t="s">
        <v>2</v>
      </c>
      <c r="B17" s="68" t="s">
        <v>23</v>
      </c>
      <c r="C17" s="68" t="s">
        <v>75</v>
      </c>
      <c r="D17" s="68" t="s">
        <v>76</v>
      </c>
      <c r="E17" s="68" t="s">
        <v>77</v>
      </c>
      <c r="F17" s="68" t="s">
        <v>168</v>
      </c>
      <c r="G17" s="68" t="s">
        <v>156</v>
      </c>
      <c r="H17" s="68" t="s">
        <v>128</v>
      </c>
      <c r="I17" s="68" t="s">
        <v>165</v>
      </c>
      <c r="J17" s="68" t="s">
        <v>253</v>
      </c>
      <c r="K17" s="68" t="s">
        <v>32</v>
      </c>
      <c r="L17" s="68" t="s">
        <v>236</v>
      </c>
      <c r="M17" s="68" t="s">
        <v>103</v>
      </c>
      <c r="N17" s="39">
        <v>42</v>
      </c>
      <c r="O17" s="5"/>
    </row>
    <row r="18" spans="1:15" ht="68" x14ac:dyDescent="0.2">
      <c r="A18" s="67" t="s">
        <v>3</v>
      </c>
      <c r="B18" s="68" t="s">
        <v>21</v>
      </c>
      <c r="C18" s="68" t="s">
        <v>69</v>
      </c>
      <c r="D18" s="68" t="s">
        <v>78</v>
      </c>
      <c r="E18" s="68" t="s">
        <v>104</v>
      </c>
      <c r="F18" s="68" t="s">
        <v>162</v>
      </c>
      <c r="G18" s="68" t="s">
        <v>161</v>
      </c>
      <c r="H18" s="68" t="s">
        <v>130</v>
      </c>
      <c r="I18" s="69" t="s">
        <v>129</v>
      </c>
      <c r="J18" s="68"/>
      <c r="K18" s="68" t="s">
        <v>111</v>
      </c>
      <c r="L18" s="68" t="s">
        <v>237</v>
      </c>
      <c r="M18" s="68" t="s">
        <v>105</v>
      </c>
      <c r="N18" s="39">
        <v>24</v>
      </c>
      <c r="O18" s="5"/>
    </row>
    <row r="19" spans="1:15" ht="68" customHeight="1" x14ac:dyDescent="0.2">
      <c r="A19" s="67" t="s">
        <v>7</v>
      </c>
      <c r="B19" s="68" t="s">
        <v>26</v>
      </c>
      <c r="C19" s="68" t="s">
        <v>79</v>
      </c>
      <c r="D19" s="68" t="s">
        <v>80</v>
      </c>
      <c r="E19" s="68" t="s">
        <v>33</v>
      </c>
      <c r="F19" s="68" t="s">
        <v>164</v>
      </c>
      <c r="G19" s="70">
        <v>27334333</v>
      </c>
      <c r="H19" s="68" t="s">
        <v>131</v>
      </c>
      <c r="I19" s="69" t="s">
        <v>132</v>
      </c>
      <c r="J19" s="68"/>
      <c r="K19" s="68" t="s">
        <v>163</v>
      </c>
      <c r="L19" s="68" t="s">
        <v>238</v>
      </c>
      <c r="M19" s="68" t="s">
        <v>106</v>
      </c>
      <c r="N19" s="39">
        <v>4</v>
      </c>
      <c r="O19" s="5"/>
    </row>
    <row r="20" spans="1:15" s="2" customFormat="1" ht="30" customHeight="1" x14ac:dyDescent="0.2">
      <c r="A20" s="52" t="s">
        <v>203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4"/>
      <c r="O20" s="27"/>
    </row>
    <row r="21" spans="1:15" ht="51" x14ac:dyDescent="0.2">
      <c r="A21" s="71" t="s">
        <v>9</v>
      </c>
      <c r="B21" s="72" t="s">
        <v>81</v>
      </c>
      <c r="C21" s="72" t="s">
        <v>83</v>
      </c>
      <c r="D21" s="72" t="s">
        <v>82</v>
      </c>
      <c r="E21" s="72" t="s">
        <v>84</v>
      </c>
      <c r="F21" s="72" t="s">
        <v>169</v>
      </c>
      <c r="G21" s="72">
        <v>30195110</v>
      </c>
      <c r="H21" s="72" t="s">
        <v>133</v>
      </c>
      <c r="I21" s="73">
        <v>30253244</v>
      </c>
      <c r="J21" s="72"/>
      <c r="K21" s="72" t="s">
        <v>110</v>
      </c>
      <c r="L21" s="72" t="s">
        <v>239</v>
      </c>
      <c r="M21" s="72" t="s">
        <v>107</v>
      </c>
      <c r="N21" s="40">
        <v>3.8879046931717007</v>
      </c>
      <c r="O21" s="5"/>
    </row>
    <row r="22" spans="1:15" ht="69" customHeight="1" x14ac:dyDescent="0.2">
      <c r="A22" s="71" t="s">
        <v>11</v>
      </c>
      <c r="B22" s="72" t="s">
        <v>31</v>
      </c>
      <c r="C22" s="72" t="s">
        <v>85</v>
      </c>
      <c r="D22" s="72" t="s">
        <v>86</v>
      </c>
      <c r="E22" s="72" t="s">
        <v>87</v>
      </c>
      <c r="F22" s="72"/>
      <c r="G22" s="72"/>
      <c r="H22" s="72" t="s">
        <v>134</v>
      </c>
      <c r="I22" s="74">
        <v>28837526</v>
      </c>
      <c r="J22" s="72"/>
      <c r="K22" s="72" t="s">
        <v>32</v>
      </c>
      <c r="L22" s="72" t="s">
        <v>240</v>
      </c>
      <c r="M22" s="72" t="s">
        <v>241</v>
      </c>
      <c r="N22" s="40">
        <v>1.9180993447286319</v>
      </c>
      <c r="O22" s="5"/>
    </row>
    <row r="23" spans="1:15" ht="77" customHeight="1" x14ac:dyDescent="0.2">
      <c r="A23" s="71" t="s">
        <v>13</v>
      </c>
      <c r="B23" s="72" t="s">
        <v>171</v>
      </c>
      <c r="C23" s="72" t="s">
        <v>90</v>
      </c>
      <c r="D23" s="72" t="s">
        <v>88</v>
      </c>
      <c r="E23" s="72" t="s">
        <v>89</v>
      </c>
      <c r="F23" s="72" t="s">
        <v>170</v>
      </c>
      <c r="G23" s="75">
        <v>26433759</v>
      </c>
      <c r="H23" s="72" t="s">
        <v>135</v>
      </c>
      <c r="I23" s="72" t="s">
        <v>136</v>
      </c>
      <c r="J23" s="72"/>
      <c r="K23" s="72" t="s">
        <v>32</v>
      </c>
      <c r="L23" s="72" t="s">
        <v>242</v>
      </c>
      <c r="M23" s="72" t="s">
        <v>243</v>
      </c>
      <c r="N23" s="40">
        <v>0.95009774560632287</v>
      </c>
      <c r="O23" s="5"/>
    </row>
    <row r="24" spans="1:15" ht="92" customHeight="1" x14ac:dyDescent="0.2">
      <c r="A24" s="76" t="s">
        <v>12</v>
      </c>
      <c r="B24" s="77" t="s">
        <v>30</v>
      </c>
      <c r="C24" s="77" t="s">
        <v>90</v>
      </c>
      <c r="D24" s="77" t="s">
        <v>92</v>
      </c>
      <c r="E24" s="77" t="s">
        <v>91</v>
      </c>
      <c r="F24" s="77" t="s">
        <v>170</v>
      </c>
      <c r="G24" s="77">
        <v>26433759</v>
      </c>
      <c r="H24" s="77" t="s">
        <v>137</v>
      </c>
      <c r="I24" s="77">
        <v>25500208</v>
      </c>
      <c r="J24" s="77"/>
      <c r="K24" s="77" t="s">
        <v>32</v>
      </c>
      <c r="L24" s="77" t="s">
        <v>244</v>
      </c>
      <c r="M24" s="77" t="s">
        <v>244</v>
      </c>
      <c r="N24" s="41">
        <v>0.9426514892758695</v>
      </c>
      <c r="O24" s="5"/>
    </row>
    <row r="25" spans="1:15" x14ac:dyDescent="0.2">
      <c r="A25" s="26"/>
      <c r="B25" s="26"/>
      <c r="C25" s="26"/>
      <c r="D25" s="26"/>
      <c r="E25" s="26"/>
      <c r="F25" s="26"/>
      <c r="G25" s="28"/>
      <c r="H25" s="26"/>
      <c r="I25" s="31"/>
      <c r="J25" s="26"/>
      <c r="K25" s="26"/>
      <c r="L25" s="26"/>
      <c r="M25" s="26"/>
      <c r="N25" s="42"/>
      <c r="O25" s="5"/>
    </row>
    <row r="26" spans="1:15" x14ac:dyDescent="0.2">
      <c r="A26" s="1"/>
      <c r="B26" s="1"/>
      <c r="C26" s="1"/>
      <c r="D26" s="1"/>
      <c r="E26" s="1"/>
      <c r="F26" s="1"/>
      <c r="G26" s="4"/>
      <c r="H26" s="1"/>
      <c r="I26" s="32"/>
      <c r="J26" s="1"/>
      <c r="K26" s="1"/>
      <c r="N26" s="43"/>
    </row>
    <row r="29" spans="1:15" x14ac:dyDescent="0.2">
      <c r="C29" s="1"/>
    </row>
  </sheetData>
  <mergeCells count="3">
    <mergeCell ref="A2:N2"/>
    <mergeCell ref="A16:N16"/>
    <mergeCell ref="A20:N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9695C-B88F-1E40-8E38-D8116ADEFC8F}">
  <dimension ref="A1:O33"/>
  <sheetViews>
    <sheetView tabSelected="1" topLeftCell="A2" zoomScale="112" zoomScaleNormal="113" workbookViewId="0">
      <selection activeCell="E31" sqref="E31"/>
    </sheetView>
  </sheetViews>
  <sheetFormatPr baseColWidth="10" defaultColWidth="10.6640625" defaultRowHeight="14" x14ac:dyDescent="0.15"/>
  <cols>
    <col min="1" max="1" width="16.83203125" style="6" customWidth="1"/>
    <col min="2" max="16384" width="10.6640625" style="6"/>
  </cols>
  <sheetData>
    <row r="1" spans="1:15" ht="28" customHeight="1" x14ac:dyDescent="0.15">
      <c r="A1" s="55" t="s">
        <v>199</v>
      </c>
      <c r="B1" s="55"/>
      <c r="C1" s="55"/>
      <c r="D1" s="55"/>
      <c r="E1" s="55"/>
      <c r="F1" s="55"/>
      <c r="G1" s="55"/>
      <c r="H1" s="45"/>
      <c r="I1" s="55" t="s">
        <v>184</v>
      </c>
      <c r="J1" s="55"/>
      <c r="K1" s="55"/>
      <c r="L1" s="55"/>
      <c r="M1" s="55"/>
      <c r="N1" s="55"/>
      <c r="O1" s="55"/>
    </row>
    <row r="2" spans="1:15" x14ac:dyDescent="0.15">
      <c r="A2" s="7" t="s">
        <v>183</v>
      </c>
      <c r="B2" s="8" t="s">
        <v>172</v>
      </c>
      <c r="C2" s="8" t="s">
        <v>178</v>
      </c>
      <c r="D2" s="8" t="s">
        <v>177</v>
      </c>
      <c r="E2" s="8" t="s">
        <v>179</v>
      </c>
      <c r="F2" s="8" t="s">
        <v>180</v>
      </c>
      <c r="G2" s="9" t="s">
        <v>181</v>
      </c>
      <c r="I2" s="7" t="s">
        <v>183</v>
      </c>
      <c r="J2" s="8" t="s">
        <v>172</v>
      </c>
      <c r="K2" s="8" t="s">
        <v>178</v>
      </c>
      <c r="L2" s="8" t="s">
        <v>177</v>
      </c>
      <c r="M2" s="8" t="s">
        <v>179</v>
      </c>
      <c r="N2" s="8" t="s">
        <v>180</v>
      </c>
      <c r="O2" s="9" t="s">
        <v>181</v>
      </c>
    </row>
    <row r="3" spans="1:15" x14ac:dyDescent="0.15">
      <c r="A3" s="10"/>
      <c r="B3" s="11"/>
      <c r="C3" s="11" t="s">
        <v>173</v>
      </c>
      <c r="D3" s="11" t="s">
        <v>174</v>
      </c>
      <c r="E3" s="11" t="s">
        <v>175</v>
      </c>
      <c r="F3" s="11" t="s">
        <v>176</v>
      </c>
      <c r="G3" s="12" t="s">
        <v>182</v>
      </c>
      <c r="I3" s="10"/>
      <c r="J3" s="11"/>
      <c r="K3" s="11" t="s">
        <v>173</v>
      </c>
      <c r="L3" s="11" t="s">
        <v>174</v>
      </c>
      <c r="M3" s="11" t="s">
        <v>175</v>
      </c>
      <c r="N3" s="11" t="s">
        <v>176</v>
      </c>
      <c r="O3" s="12" t="s">
        <v>182</v>
      </c>
    </row>
    <row r="4" spans="1:15" x14ac:dyDescent="0.15">
      <c r="A4" s="29" t="s">
        <v>15</v>
      </c>
      <c r="B4" s="13">
        <v>1</v>
      </c>
      <c r="C4" s="13">
        <v>1.0535000000000001</v>
      </c>
      <c r="D4" s="13">
        <v>1.0854999999999999</v>
      </c>
      <c r="E4" s="13">
        <v>1.1415789473684199</v>
      </c>
      <c r="F4" s="13">
        <v>0.97473684210526301</v>
      </c>
      <c r="G4" s="14">
        <v>0.29899999999999999</v>
      </c>
      <c r="I4" s="29" t="s">
        <v>15</v>
      </c>
      <c r="J4" s="13">
        <f>Table1[[#This Row],[LPS]]*100</f>
        <v>100</v>
      </c>
      <c r="K4" s="15">
        <f>Table1[[#This Row],[Rot]]*100</f>
        <v>105.35000000000001</v>
      </c>
      <c r="L4" s="15">
        <f>Table1[[#This Row],[AntiA]]*100</f>
        <v>108.55</v>
      </c>
      <c r="M4" s="15">
        <f>Table1[[#This Row],[KCN]]*100</f>
        <v>114.157894736842</v>
      </c>
      <c r="N4" s="13">
        <f>Table1[[#This Row],[Oligo]]*100</f>
        <v>97.473684210526301</v>
      </c>
      <c r="O4" s="14">
        <f>Table1[[#This Row],[DEX]]*100</f>
        <v>29.9</v>
      </c>
    </row>
    <row r="5" spans="1:15" x14ac:dyDescent="0.15">
      <c r="A5" s="29" t="s">
        <v>16</v>
      </c>
      <c r="B5" s="13">
        <v>0.99950000000000006</v>
      </c>
      <c r="C5" s="13">
        <v>0.91500000000000004</v>
      </c>
      <c r="D5" s="13">
        <v>0.93</v>
      </c>
      <c r="E5" s="13">
        <v>1.0210526315789501</v>
      </c>
      <c r="F5" s="13">
        <v>0.95210526315789501</v>
      </c>
      <c r="G5" s="14">
        <v>0.109</v>
      </c>
      <c r="I5" s="29" t="s">
        <v>16</v>
      </c>
      <c r="J5" s="13">
        <f>Table1[[#This Row],[LPS]]*100</f>
        <v>99.95</v>
      </c>
      <c r="K5" s="13">
        <f>Table1[[#This Row],[Rot]]*100</f>
        <v>91.5</v>
      </c>
      <c r="L5" s="13">
        <f>Table1[[#This Row],[AntiA]]*100</f>
        <v>93</v>
      </c>
      <c r="M5" s="15">
        <f>Table1[[#This Row],[KCN]]*100</f>
        <v>102.10526315789501</v>
      </c>
      <c r="N5" s="13">
        <f>Table1[[#This Row],[Oligo]]*100</f>
        <v>95.210526315789508</v>
      </c>
      <c r="O5" s="14">
        <f>Table1[[#This Row],[DEX]]*100</f>
        <v>10.9</v>
      </c>
    </row>
    <row r="6" spans="1:15" x14ac:dyDescent="0.15">
      <c r="A6" s="29" t="s">
        <v>3</v>
      </c>
      <c r="B6" s="13">
        <v>0.99850000000000005</v>
      </c>
      <c r="C6" s="13">
        <v>0.95899999999999996</v>
      </c>
      <c r="D6" s="13">
        <v>0.97850000000000004</v>
      </c>
      <c r="E6" s="13">
        <v>0.82210526315789501</v>
      </c>
      <c r="F6" s="13">
        <v>0.89</v>
      </c>
      <c r="G6" s="14">
        <v>0.482727272727273</v>
      </c>
      <c r="I6" s="29" t="s">
        <v>3</v>
      </c>
      <c r="J6" s="13">
        <f>Table1[[#This Row],[LPS]]*100</f>
        <v>99.850000000000009</v>
      </c>
      <c r="K6" s="13">
        <f>Table1[[#This Row],[Rot]]*100</f>
        <v>95.899999999999991</v>
      </c>
      <c r="L6" s="13">
        <f>Table1[[#This Row],[AntiA]]*100</f>
        <v>97.850000000000009</v>
      </c>
      <c r="M6" s="13">
        <f>Table1[[#This Row],[KCN]]*100</f>
        <v>82.210526315789494</v>
      </c>
      <c r="N6" s="13">
        <f>Table1[[#This Row],[Oligo]]*100</f>
        <v>89</v>
      </c>
      <c r="O6" s="14">
        <f>Table1[[#This Row],[DEX]]*100</f>
        <v>48.272727272727302</v>
      </c>
    </row>
    <row r="7" spans="1:15" x14ac:dyDescent="0.15">
      <c r="A7" s="29" t="s">
        <v>4</v>
      </c>
      <c r="B7" s="13">
        <v>1</v>
      </c>
      <c r="C7" s="13">
        <v>0.84899999999999998</v>
      </c>
      <c r="D7" s="13">
        <v>0.84650000000000003</v>
      </c>
      <c r="E7" s="13">
        <v>1.12421052631579</v>
      </c>
      <c r="F7" s="13">
        <v>0.78315789473684205</v>
      </c>
      <c r="G7" s="14">
        <v>0.49399999999999999</v>
      </c>
      <c r="I7" s="29" t="s">
        <v>4</v>
      </c>
      <c r="J7" s="13">
        <f>Table1[[#This Row],[LPS]]*100</f>
        <v>100</v>
      </c>
      <c r="K7" s="13">
        <f>Table1[[#This Row],[Rot]]*100</f>
        <v>84.899999999999991</v>
      </c>
      <c r="L7" s="13">
        <f>Table1[[#This Row],[AntiA]]*100</f>
        <v>84.65</v>
      </c>
      <c r="M7" s="15">
        <f>Table1[[#This Row],[KCN]]*100</f>
        <v>112.421052631579</v>
      </c>
      <c r="N7" s="13">
        <f>Table1[[#This Row],[Oligo]]*100</f>
        <v>78.315789473684205</v>
      </c>
      <c r="O7" s="14">
        <f>Table1[[#This Row],[DEX]]*100</f>
        <v>49.4</v>
      </c>
    </row>
    <row r="8" spans="1:15" x14ac:dyDescent="0.15">
      <c r="A8" s="35" t="s">
        <v>5</v>
      </c>
      <c r="B8" s="13">
        <v>1.0004999999999999</v>
      </c>
      <c r="C8" s="13">
        <v>0.98199999999999998</v>
      </c>
      <c r="D8" s="13">
        <v>0.96050000000000002</v>
      </c>
      <c r="E8" s="13">
        <v>1.1568421052631599</v>
      </c>
      <c r="F8" s="13">
        <v>0.97157894736842099</v>
      </c>
      <c r="G8" s="14">
        <v>0.1275</v>
      </c>
      <c r="I8" s="35" t="s">
        <v>5</v>
      </c>
      <c r="J8" s="13">
        <f>Table1[[#This Row],[LPS]]*100</f>
        <v>100.05</v>
      </c>
      <c r="K8" s="13">
        <f>Table1[[#This Row],[Rot]]*100</f>
        <v>98.2</v>
      </c>
      <c r="L8" s="13">
        <f>Table1[[#This Row],[AntiA]]*100</f>
        <v>96.05</v>
      </c>
      <c r="M8" s="15">
        <f>Table1[[#This Row],[KCN]]*100</f>
        <v>115.68421052631599</v>
      </c>
      <c r="N8" s="13">
        <f>Table1[[#This Row],[Oligo]]*100</f>
        <v>97.157894736842096</v>
      </c>
      <c r="O8" s="14">
        <f>Table1[[#This Row],[DEX]]*100</f>
        <v>12.75</v>
      </c>
    </row>
    <row r="9" spans="1:15" x14ac:dyDescent="0.15">
      <c r="A9" s="29" t="s">
        <v>1</v>
      </c>
      <c r="B9" s="13">
        <v>1.0004999999999999</v>
      </c>
      <c r="C9" s="13">
        <v>0.9365</v>
      </c>
      <c r="D9" s="13">
        <v>1.0785</v>
      </c>
      <c r="E9" s="13">
        <v>0.96789473684210503</v>
      </c>
      <c r="F9" s="13">
        <v>1.10578947368421</v>
      </c>
      <c r="G9" s="14">
        <v>0.1285</v>
      </c>
      <c r="I9" s="29" t="s">
        <v>1</v>
      </c>
      <c r="J9" s="13">
        <f>Table1[[#This Row],[LPS]]*100</f>
        <v>100.05</v>
      </c>
      <c r="K9" s="13">
        <f>Table1[[#This Row],[Rot]]*100</f>
        <v>93.65</v>
      </c>
      <c r="L9" s="15">
        <f>Table1[[#This Row],[AntiA]]*100</f>
        <v>107.85</v>
      </c>
      <c r="M9" s="13">
        <f>Table1[[#This Row],[KCN]]*100</f>
        <v>96.789473684210506</v>
      </c>
      <c r="N9" s="15">
        <f>Table1[[#This Row],[Oligo]]*100</f>
        <v>110.578947368421</v>
      </c>
      <c r="O9" s="14">
        <f>Table1[[#This Row],[DEX]]*100</f>
        <v>12.85</v>
      </c>
    </row>
    <row r="10" spans="1:15" x14ac:dyDescent="0.15">
      <c r="A10" s="29" t="s">
        <v>2</v>
      </c>
      <c r="B10" s="13">
        <v>1.0004999999999999</v>
      </c>
      <c r="C10" s="13">
        <v>0.76</v>
      </c>
      <c r="D10" s="13">
        <v>0.74199999999999999</v>
      </c>
      <c r="E10" s="13">
        <v>0.53421052631578902</v>
      </c>
      <c r="F10" s="13">
        <v>0.71263157894736795</v>
      </c>
      <c r="G10" s="14">
        <v>1.677</v>
      </c>
      <c r="I10" s="29" t="s">
        <v>2</v>
      </c>
      <c r="J10" s="13">
        <f>Table1[[#This Row],[LPS]]*100</f>
        <v>100.05</v>
      </c>
      <c r="K10" s="13">
        <f>Table1[[#This Row],[Rot]]*100</f>
        <v>76</v>
      </c>
      <c r="L10" s="13">
        <f>Table1[[#This Row],[AntiA]]*100</f>
        <v>74.2</v>
      </c>
      <c r="M10" s="13">
        <f>Table1[[#This Row],[KCN]]*100</f>
        <v>53.421052631578902</v>
      </c>
      <c r="N10" s="13">
        <f>Table1[[#This Row],[Oligo]]*100</f>
        <v>71.263157894736793</v>
      </c>
      <c r="O10" s="16">
        <f>Table1[[#This Row],[DEX]]*100</f>
        <v>167.70000000000002</v>
      </c>
    </row>
    <row r="11" spans="1:15" x14ac:dyDescent="0.15">
      <c r="A11" s="29" t="s">
        <v>6</v>
      </c>
      <c r="B11" s="13">
        <v>1.0004999999999999</v>
      </c>
      <c r="C11" s="13">
        <v>0.84950000000000003</v>
      </c>
      <c r="D11" s="13">
        <v>0.88049999999999995</v>
      </c>
      <c r="E11" s="13">
        <v>0.76789473684210496</v>
      </c>
      <c r="F11" s="13">
        <v>0.87210526315789505</v>
      </c>
      <c r="G11" s="14">
        <v>0.46500000000000002</v>
      </c>
      <c r="I11" s="29" t="s">
        <v>6</v>
      </c>
      <c r="J11" s="13">
        <f>Table1[[#This Row],[LPS]]*100</f>
        <v>100.05</v>
      </c>
      <c r="K11" s="13">
        <f>Table1[[#This Row],[Rot]]*100</f>
        <v>84.95</v>
      </c>
      <c r="L11" s="13">
        <f>Table1[[#This Row],[AntiA]]*100</f>
        <v>88.05</v>
      </c>
      <c r="M11" s="13">
        <f>Table1[[#This Row],[KCN]]*100</f>
        <v>76.789473684210492</v>
      </c>
      <c r="N11" s="13">
        <f>Table1[[#This Row],[Oligo]]*100</f>
        <v>87.210526315789508</v>
      </c>
      <c r="O11" s="14">
        <f>Table1[[#This Row],[DEX]]*100</f>
        <v>46.5</v>
      </c>
    </row>
    <row r="12" spans="1:15" x14ac:dyDescent="0.15">
      <c r="A12" s="29" t="s">
        <v>7</v>
      </c>
      <c r="B12" s="13">
        <v>1.0004999999999999</v>
      </c>
      <c r="C12" s="13">
        <v>0.84199999999999997</v>
      </c>
      <c r="D12" s="13">
        <v>0.70350000000000001</v>
      </c>
      <c r="E12" s="13">
        <v>0.72578947368420998</v>
      </c>
      <c r="F12" s="13">
        <v>0.88615384615384596</v>
      </c>
      <c r="G12" s="14">
        <v>0.59</v>
      </c>
      <c r="I12" s="29" t="s">
        <v>7</v>
      </c>
      <c r="J12" s="13">
        <f>Table1[[#This Row],[LPS]]*100</f>
        <v>100.05</v>
      </c>
      <c r="K12" s="13">
        <f>Table1[[#This Row],[Rot]]*100</f>
        <v>84.2</v>
      </c>
      <c r="L12" s="13">
        <f>Table1[[#This Row],[AntiA]]*100</f>
        <v>70.349999999999994</v>
      </c>
      <c r="M12" s="13">
        <f>Table1[[#This Row],[KCN]]*100</f>
        <v>72.578947368420998</v>
      </c>
      <c r="N12" s="13">
        <f>Table1[[#This Row],[Oligo]]*100</f>
        <v>88.615384615384599</v>
      </c>
      <c r="O12" s="14">
        <f>Table1[[#This Row],[DEX]]*100</f>
        <v>59</v>
      </c>
    </row>
    <row r="13" spans="1:15" x14ac:dyDescent="0.15">
      <c r="A13" s="29" t="s">
        <v>8</v>
      </c>
      <c r="B13" s="13">
        <v>1.0004999999999999</v>
      </c>
      <c r="C13" s="13">
        <v>0.8135</v>
      </c>
      <c r="D13" s="13">
        <v>0.89949999999999997</v>
      </c>
      <c r="E13" s="13">
        <v>0.799473684210526</v>
      </c>
      <c r="F13" s="13">
        <v>0.82052631578947399</v>
      </c>
      <c r="G13" s="14">
        <v>0.434</v>
      </c>
      <c r="I13" s="29" t="s">
        <v>8</v>
      </c>
      <c r="J13" s="13">
        <f>Table1[[#This Row],[LPS]]*100</f>
        <v>100.05</v>
      </c>
      <c r="K13" s="13">
        <f>Table1[[#This Row],[Rot]]*100</f>
        <v>81.349999999999994</v>
      </c>
      <c r="L13" s="13">
        <f>Table1[[#This Row],[AntiA]]*100</f>
        <v>89.95</v>
      </c>
      <c r="M13" s="13">
        <f>Table1[[#This Row],[KCN]]*100</f>
        <v>79.947368421052602</v>
      </c>
      <c r="N13" s="13">
        <f>Table1[[#This Row],[Oligo]]*100</f>
        <v>82.052631578947398</v>
      </c>
      <c r="O13" s="14">
        <f>Table1[[#This Row],[DEX]]*100</f>
        <v>43.4</v>
      </c>
    </row>
    <row r="14" spans="1:15" x14ac:dyDescent="0.15">
      <c r="A14" s="29" t="s">
        <v>0</v>
      </c>
      <c r="B14" s="13">
        <v>0.99950000000000006</v>
      </c>
      <c r="C14" s="13">
        <v>0.69299999999999995</v>
      </c>
      <c r="D14" s="13">
        <v>0.82699999999999996</v>
      </c>
      <c r="E14" s="13">
        <v>0.74473684210526303</v>
      </c>
      <c r="F14" s="13">
        <v>0.78263157894736801</v>
      </c>
      <c r="G14" s="14">
        <v>7.6428571428571401E-2</v>
      </c>
      <c r="I14" s="29" t="s">
        <v>0</v>
      </c>
      <c r="J14" s="13">
        <f>Table1[[#This Row],[LPS]]*100</f>
        <v>99.95</v>
      </c>
      <c r="K14" s="13">
        <f>Table1[[#This Row],[Rot]]*100</f>
        <v>69.3</v>
      </c>
      <c r="L14" s="13">
        <f>Table1[[#This Row],[AntiA]]*100</f>
        <v>82.699999999999989</v>
      </c>
      <c r="M14" s="13">
        <f>Table1[[#This Row],[KCN]]*100</f>
        <v>74.473684210526301</v>
      </c>
      <c r="N14" s="13">
        <f>Table1[[#This Row],[Oligo]]*100</f>
        <v>78.263157894736807</v>
      </c>
      <c r="O14" s="14">
        <f>Table1[[#This Row],[DEX]]*100</f>
        <v>7.6428571428571406</v>
      </c>
    </row>
    <row r="15" spans="1:15" x14ac:dyDescent="0.15">
      <c r="A15" s="29" t="s">
        <v>9</v>
      </c>
      <c r="B15" s="13">
        <v>1</v>
      </c>
      <c r="C15" s="13">
        <v>0.83550000000000002</v>
      </c>
      <c r="D15" s="13">
        <v>0.62749999999999995</v>
      </c>
      <c r="E15" s="13">
        <v>0.52736842105263204</v>
      </c>
      <c r="F15" s="13">
        <v>0.82785714285714296</v>
      </c>
      <c r="G15" s="14">
        <v>0.67166666666666697</v>
      </c>
      <c r="I15" s="29" t="s">
        <v>9</v>
      </c>
      <c r="J15" s="13">
        <f>Table1[[#This Row],[LPS]]*100</f>
        <v>100</v>
      </c>
      <c r="K15" s="13">
        <f>Table1[[#This Row],[Rot]]*100</f>
        <v>83.55</v>
      </c>
      <c r="L15" s="13">
        <f>Table1[[#This Row],[AntiA]]*100</f>
        <v>62.749999999999993</v>
      </c>
      <c r="M15" s="13">
        <f>Table1[[#This Row],[KCN]]*100</f>
        <v>52.736842105263207</v>
      </c>
      <c r="N15" s="13">
        <f>Table1[[#This Row],[Oligo]]*100</f>
        <v>82.785714285714292</v>
      </c>
      <c r="O15" s="14">
        <f>Table1[[#This Row],[DEX]]*100</f>
        <v>67.1666666666667</v>
      </c>
    </row>
    <row r="16" spans="1:15" x14ac:dyDescent="0.15">
      <c r="A16" s="29" t="s">
        <v>14</v>
      </c>
      <c r="B16" s="13">
        <v>1.0004999999999999</v>
      </c>
      <c r="C16" s="13">
        <v>0.82</v>
      </c>
      <c r="D16" s="13">
        <v>0.79800000000000004</v>
      </c>
      <c r="E16" s="13">
        <v>0.326315789473684</v>
      </c>
      <c r="F16" s="13">
        <v>0.80052631578947397</v>
      </c>
      <c r="G16" s="14">
        <v>8.5000000000000006E-2</v>
      </c>
      <c r="I16" s="29" t="s">
        <v>14</v>
      </c>
      <c r="J16" s="13">
        <f>Table1[[#This Row],[LPS]]*100</f>
        <v>100.05</v>
      </c>
      <c r="K16" s="13">
        <f>Table1[[#This Row],[Rot]]*100</f>
        <v>82</v>
      </c>
      <c r="L16" s="13">
        <f>Table1[[#This Row],[AntiA]]*100</f>
        <v>79.800000000000011</v>
      </c>
      <c r="M16" s="13">
        <f>Table1[[#This Row],[KCN]]*100</f>
        <v>32.631578947368403</v>
      </c>
      <c r="N16" s="13">
        <f>Table1[[#This Row],[Oligo]]*100</f>
        <v>80.052631578947398</v>
      </c>
      <c r="O16" s="14">
        <f>Table1[[#This Row],[DEX]]*100</f>
        <v>8.5</v>
      </c>
    </row>
    <row r="17" spans="1:15" x14ac:dyDescent="0.15">
      <c r="A17" s="29" t="s">
        <v>19</v>
      </c>
      <c r="B17" s="13">
        <v>0.999</v>
      </c>
      <c r="C17" s="13">
        <v>0.68100000000000005</v>
      </c>
      <c r="D17" s="13">
        <v>0.621</v>
      </c>
      <c r="E17" s="13">
        <v>1.04894736842105</v>
      </c>
      <c r="F17" s="13">
        <v>0.70842105263157895</v>
      </c>
      <c r="G17" s="14">
        <v>0.24149999999999999</v>
      </c>
      <c r="I17" s="29" t="s">
        <v>19</v>
      </c>
      <c r="J17" s="13">
        <f>Table1[[#This Row],[LPS]]*100</f>
        <v>99.9</v>
      </c>
      <c r="K17" s="13">
        <f>Table1[[#This Row],[Rot]]*100</f>
        <v>68.100000000000009</v>
      </c>
      <c r="L17" s="13">
        <f>Table1[[#This Row],[AntiA]]*100</f>
        <v>62.1</v>
      </c>
      <c r="M17" s="15">
        <f>Table1[[#This Row],[KCN]]*100</f>
        <v>104.89473684210499</v>
      </c>
      <c r="N17" s="13">
        <f>Table1[[#This Row],[Oligo]]*100</f>
        <v>70.84210526315789</v>
      </c>
      <c r="O17" s="14">
        <f>Table1[[#This Row],[DEX]]*100</f>
        <v>24.15</v>
      </c>
    </row>
    <row r="18" spans="1:15" x14ac:dyDescent="0.15">
      <c r="A18" s="29" t="s">
        <v>17</v>
      </c>
      <c r="B18" s="13">
        <v>1</v>
      </c>
      <c r="C18" s="13">
        <v>0.92200000000000004</v>
      </c>
      <c r="D18" s="13">
        <v>0.92200000000000004</v>
      </c>
      <c r="E18" s="13">
        <v>0.946315789473684</v>
      </c>
      <c r="F18" s="13">
        <v>0.90789473684210498</v>
      </c>
      <c r="G18" s="14">
        <v>0.48578947368421099</v>
      </c>
      <c r="I18" s="29" t="s">
        <v>17</v>
      </c>
      <c r="J18" s="13">
        <f>Table1[[#This Row],[LPS]]*100</f>
        <v>100</v>
      </c>
      <c r="K18" s="13">
        <f>Table1[[#This Row],[Rot]]*100</f>
        <v>92.2</v>
      </c>
      <c r="L18" s="13">
        <f>Table1[[#This Row],[AntiA]]*100</f>
        <v>92.2</v>
      </c>
      <c r="M18" s="13">
        <f>Table1[[#This Row],[KCN]]*100</f>
        <v>94.631578947368396</v>
      </c>
      <c r="N18" s="13">
        <f>Table1[[#This Row],[Oligo]]*100</f>
        <v>90.789473684210492</v>
      </c>
      <c r="O18" s="14">
        <f>Table1[[#This Row],[DEX]]*100</f>
        <v>48.578947368421098</v>
      </c>
    </row>
    <row r="19" spans="1:15" x14ac:dyDescent="0.15">
      <c r="A19" s="29" t="s">
        <v>10</v>
      </c>
      <c r="B19" s="13">
        <v>0.99950000000000006</v>
      </c>
      <c r="C19" s="13">
        <v>0.753</v>
      </c>
      <c r="D19" s="13">
        <v>0.83650000000000002</v>
      </c>
      <c r="E19" s="13">
        <v>0.71263157894736795</v>
      </c>
      <c r="F19" s="13">
        <v>0.77421052631579002</v>
      </c>
      <c r="G19" s="14">
        <v>0.34399999999999997</v>
      </c>
      <c r="I19" s="29" t="s">
        <v>10</v>
      </c>
      <c r="J19" s="13">
        <f>Table1[[#This Row],[LPS]]*100</f>
        <v>99.95</v>
      </c>
      <c r="K19" s="13">
        <f>Table1[[#This Row],[Rot]]*100</f>
        <v>75.3</v>
      </c>
      <c r="L19" s="13">
        <f>Table1[[#This Row],[AntiA]]*100</f>
        <v>83.65</v>
      </c>
      <c r="M19" s="13">
        <f>Table1[[#This Row],[KCN]]*100</f>
        <v>71.263157894736793</v>
      </c>
      <c r="N19" s="13">
        <f>Table1[[#This Row],[Oligo]]*100</f>
        <v>77.421052631579002</v>
      </c>
      <c r="O19" s="14">
        <f>Table1[[#This Row],[DEX]]*100</f>
        <v>34.4</v>
      </c>
    </row>
    <row r="20" spans="1:15" x14ac:dyDescent="0.15">
      <c r="A20" s="29" t="s">
        <v>11</v>
      </c>
      <c r="B20" s="13">
        <v>0.999</v>
      </c>
      <c r="C20" s="13">
        <v>1.0055000000000001</v>
      </c>
      <c r="D20" s="13">
        <v>0.97699999999999998</v>
      </c>
      <c r="E20" s="13">
        <v>0.91789473684210499</v>
      </c>
      <c r="F20" s="13">
        <v>0.97421052631578997</v>
      </c>
      <c r="G20" s="14">
        <v>0.63</v>
      </c>
      <c r="I20" s="29" t="s">
        <v>11</v>
      </c>
      <c r="J20" s="13">
        <f>Table1[[#This Row],[LPS]]*100</f>
        <v>99.9</v>
      </c>
      <c r="K20" s="15">
        <f>Table1[[#This Row],[Rot]]*100</f>
        <v>100.55000000000001</v>
      </c>
      <c r="L20" s="13">
        <f>Table1[[#This Row],[AntiA]]*100</f>
        <v>97.7</v>
      </c>
      <c r="M20" s="13">
        <f>Table1[[#This Row],[KCN]]*100</f>
        <v>91.789473684210492</v>
      </c>
      <c r="N20" s="13">
        <f>Table1[[#This Row],[Oligo]]*100</f>
        <v>97.421052631579002</v>
      </c>
      <c r="O20" s="14">
        <f>Table1[[#This Row],[DEX]]*100</f>
        <v>63</v>
      </c>
    </row>
    <row r="21" spans="1:15" x14ac:dyDescent="0.15">
      <c r="A21" s="29" t="s">
        <v>18</v>
      </c>
      <c r="B21" s="13">
        <v>1</v>
      </c>
      <c r="C21" s="13">
        <v>0.88749999999999996</v>
      </c>
      <c r="D21" s="13">
        <v>0.9415</v>
      </c>
      <c r="E21" s="13">
        <v>0.88526315789473697</v>
      </c>
      <c r="F21" s="13">
        <v>0.946315789473684</v>
      </c>
      <c r="G21" s="14">
        <v>0.184</v>
      </c>
      <c r="I21" s="29" t="s">
        <v>18</v>
      </c>
      <c r="J21" s="13">
        <f>Table1[[#This Row],[LPS]]*100</f>
        <v>100</v>
      </c>
      <c r="K21" s="13">
        <f>Table1[[#This Row],[Rot]]*100</f>
        <v>88.75</v>
      </c>
      <c r="L21" s="13">
        <f>Table1[[#This Row],[AntiA]]*100</f>
        <v>94.15</v>
      </c>
      <c r="M21" s="13">
        <f>Table1[[#This Row],[KCN]]*100</f>
        <v>88.526315789473699</v>
      </c>
      <c r="N21" s="13">
        <f>Table1[[#This Row],[Oligo]]*100</f>
        <v>94.631578947368396</v>
      </c>
      <c r="O21" s="14">
        <f>Table1[[#This Row],[DEX]]*100</f>
        <v>18.399999999999999</v>
      </c>
    </row>
    <row r="22" spans="1:15" x14ac:dyDescent="0.15">
      <c r="A22" s="29" t="s">
        <v>12</v>
      </c>
      <c r="B22" s="13">
        <v>1</v>
      </c>
      <c r="C22" s="13">
        <v>0.91449999999999998</v>
      </c>
      <c r="D22" s="13">
        <v>0.91800000000000004</v>
      </c>
      <c r="E22" s="13">
        <v>0.90315789473684205</v>
      </c>
      <c r="F22" s="13">
        <v>0.91263157894736802</v>
      </c>
      <c r="G22" s="14">
        <v>0.92349999999999999</v>
      </c>
      <c r="I22" s="29" t="s">
        <v>12</v>
      </c>
      <c r="J22" s="13">
        <f>Table1[[#This Row],[LPS]]*100</f>
        <v>100</v>
      </c>
      <c r="K22" s="13">
        <f>Table1[[#This Row],[Rot]]*100</f>
        <v>91.45</v>
      </c>
      <c r="L22" s="13">
        <f>Table1[[#This Row],[AntiA]]*100</f>
        <v>91.8</v>
      </c>
      <c r="M22" s="13">
        <f>Table1[[#This Row],[KCN]]*100</f>
        <v>90.315789473684205</v>
      </c>
      <c r="N22" s="13">
        <f>Table1[[#This Row],[Oligo]]*100</f>
        <v>91.263157894736807</v>
      </c>
      <c r="O22" s="14">
        <f>Table1[[#This Row],[DEX]]*100</f>
        <v>92.35</v>
      </c>
    </row>
    <row r="23" spans="1:15" x14ac:dyDescent="0.15">
      <c r="A23" s="30" t="s">
        <v>13</v>
      </c>
      <c r="B23" s="17">
        <v>1.0004999999999999</v>
      </c>
      <c r="C23" s="17">
        <v>0.86050000000000004</v>
      </c>
      <c r="D23" s="17">
        <v>0.85050000000000003</v>
      </c>
      <c r="E23" s="17">
        <v>0.86684210526315797</v>
      </c>
      <c r="F23" s="17">
        <v>0.83842105263157896</v>
      </c>
      <c r="G23" s="18">
        <v>0.88449999999999995</v>
      </c>
      <c r="I23" s="30" t="s">
        <v>13</v>
      </c>
      <c r="J23" s="13">
        <f>Table1[[#This Row],[LPS]]*100</f>
        <v>100.05</v>
      </c>
      <c r="K23" s="13">
        <f>Table1[[#This Row],[Rot]]*100</f>
        <v>86.050000000000011</v>
      </c>
      <c r="L23" s="13">
        <f>Table1[[#This Row],[AntiA]]*100</f>
        <v>85.05</v>
      </c>
      <c r="M23" s="13">
        <f>Table1[[#This Row],[KCN]]*100</f>
        <v>86.684210526315795</v>
      </c>
      <c r="N23" s="13">
        <f>Table1[[#This Row],[Oligo]]*100</f>
        <v>83.84210526315789</v>
      </c>
      <c r="O23" s="14">
        <f>Table1[[#This Row],[DEX]]*100</f>
        <v>88.449999999999989</v>
      </c>
    </row>
    <row r="25" spans="1:15" x14ac:dyDescent="0.15">
      <c r="A25" s="6" t="s">
        <v>256</v>
      </c>
      <c r="B25" s="6" t="s">
        <v>208</v>
      </c>
    </row>
    <row r="26" spans="1:15" x14ac:dyDescent="0.15">
      <c r="A26" s="6" t="s">
        <v>257</v>
      </c>
    </row>
    <row r="28" spans="1:15" x14ac:dyDescent="0.15">
      <c r="A28" s="6" t="s">
        <v>172</v>
      </c>
      <c r="B28" s="6" t="s">
        <v>211</v>
      </c>
    </row>
    <row r="29" spans="1:15" x14ac:dyDescent="0.15">
      <c r="A29" s="6" t="s">
        <v>178</v>
      </c>
      <c r="B29" s="6" t="s">
        <v>212</v>
      </c>
    </row>
    <row r="30" spans="1:15" x14ac:dyDescent="0.15">
      <c r="A30" s="6" t="s">
        <v>177</v>
      </c>
      <c r="B30" s="6" t="s">
        <v>213</v>
      </c>
    </row>
    <row r="31" spans="1:15" x14ac:dyDescent="0.15">
      <c r="A31" s="6" t="s">
        <v>179</v>
      </c>
      <c r="B31" s="6" t="s">
        <v>214</v>
      </c>
    </row>
    <row r="32" spans="1:15" x14ac:dyDescent="0.15">
      <c r="A32" s="6" t="s">
        <v>180</v>
      </c>
      <c r="B32" s="6" t="s">
        <v>215</v>
      </c>
    </row>
    <row r="33" spans="1:2" x14ac:dyDescent="0.15">
      <c r="A33" s="6" t="s">
        <v>209</v>
      </c>
      <c r="B33" s="6" t="s">
        <v>210</v>
      </c>
    </row>
  </sheetData>
  <mergeCells count="2">
    <mergeCell ref="A1:G1"/>
    <mergeCell ref="I1:O1"/>
  </mergeCells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1BDDB-63EA-7549-8F22-DEEF75646651}">
  <dimension ref="A1:D31"/>
  <sheetViews>
    <sheetView workbookViewId="0">
      <selection activeCell="D32" sqref="D32"/>
    </sheetView>
  </sheetViews>
  <sheetFormatPr baseColWidth="10" defaultColWidth="10.6640625" defaultRowHeight="16" x14ac:dyDescent="0.2"/>
  <cols>
    <col min="1" max="1" width="18.33203125" customWidth="1"/>
    <col min="4" max="4" width="13.33203125" customWidth="1"/>
  </cols>
  <sheetData>
    <row r="1" spans="1:4" ht="35" customHeight="1" x14ac:dyDescent="0.2">
      <c r="A1" s="57" t="s">
        <v>198</v>
      </c>
      <c r="B1" s="57"/>
      <c r="C1" s="57"/>
      <c r="D1" s="57"/>
    </row>
    <row r="2" spans="1:4" x14ac:dyDescent="0.2">
      <c r="A2" s="56" t="s">
        <v>185</v>
      </c>
      <c r="B2" s="56"/>
      <c r="C2" s="56"/>
      <c r="D2" s="56"/>
    </row>
    <row r="3" spans="1:4" x14ac:dyDescent="0.2">
      <c r="A3" s="19" t="s">
        <v>186</v>
      </c>
      <c r="B3" s="20"/>
      <c r="C3" s="20"/>
      <c r="D3" s="20"/>
    </row>
    <row r="4" spans="1:4" x14ac:dyDescent="0.2">
      <c r="A4" s="21" t="s">
        <v>187</v>
      </c>
      <c r="B4" s="21" t="s">
        <v>188</v>
      </c>
      <c r="C4" s="21" t="s">
        <v>189</v>
      </c>
      <c r="D4" s="21" t="s">
        <v>190</v>
      </c>
    </row>
    <row r="5" spans="1:4" x14ac:dyDescent="0.2">
      <c r="A5" s="21" t="s">
        <v>191</v>
      </c>
      <c r="B5" s="20">
        <v>0.55000000000000004</v>
      </c>
      <c r="C5" s="20">
        <v>0.6</v>
      </c>
      <c r="D5" s="20">
        <v>0.55000000000000004</v>
      </c>
    </row>
    <row r="6" spans="1:4" x14ac:dyDescent="0.2">
      <c r="A6" s="21" t="s">
        <v>192</v>
      </c>
      <c r="B6" s="20">
        <v>0.2</v>
      </c>
      <c r="C6" s="20">
        <v>0.39</v>
      </c>
      <c r="D6" s="20">
        <v>0.47</v>
      </c>
    </row>
    <row r="7" spans="1:4" x14ac:dyDescent="0.2">
      <c r="A7" s="21" t="s">
        <v>193</v>
      </c>
      <c r="B7" s="20">
        <v>-3.5999999999999997E-2</v>
      </c>
      <c r="C7" s="20">
        <v>-0.11</v>
      </c>
      <c r="D7" s="20">
        <v>-8.5999999999999993E-2</v>
      </c>
    </row>
    <row r="8" spans="1:4" x14ac:dyDescent="0.2">
      <c r="A8" s="19" t="s">
        <v>194</v>
      </c>
      <c r="B8" s="20"/>
      <c r="C8" s="20"/>
      <c r="D8" s="20"/>
    </row>
    <row r="9" spans="1:4" x14ac:dyDescent="0.2">
      <c r="A9" s="21" t="s">
        <v>187</v>
      </c>
      <c r="B9" s="21" t="s">
        <v>188</v>
      </c>
      <c r="C9" s="21" t="s">
        <v>189</v>
      </c>
      <c r="D9" s="21" t="s">
        <v>190</v>
      </c>
    </row>
    <row r="10" spans="1:4" x14ac:dyDescent="0.2">
      <c r="A10" s="21" t="s">
        <v>191</v>
      </c>
      <c r="B10" s="20">
        <v>0.53</v>
      </c>
      <c r="C10" s="20">
        <v>0.5</v>
      </c>
      <c r="D10" s="20">
        <v>0.48</v>
      </c>
    </row>
    <row r="11" spans="1:4" x14ac:dyDescent="0.2">
      <c r="A11" s="21" t="s">
        <v>192</v>
      </c>
      <c r="B11" s="20">
        <v>0.17</v>
      </c>
      <c r="C11" s="20">
        <v>0.37</v>
      </c>
      <c r="D11" s="20">
        <v>0.43</v>
      </c>
    </row>
    <row r="12" spans="1:4" x14ac:dyDescent="0.2">
      <c r="A12" s="21" t="s">
        <v>193</v>
      </c>
      <c r="B12" s="20">
        <v>-0.11</v>
      </c>
      <c r="C12" s="20">
        <v>-0.26</v>
      </c>
      <c r="D12" s="20">
        <v>-0.2</v>
      </c>
    </row>
    <row r="13" spans="1:4" x14ac:dyDescent="0.2">
      <c r="A13" s="22" t="s">
        <v>195</v>
      </c>
      <c r="B13" s="20"/>
      <c r="C13" s="20"/>
      <c r="D13" s="20"/>
    </row>
    <row r="14" spans="1:4" x14ac:dyDescent="0.2">
      <c r="A14" s="23" t="s">
        <v>187</v>
      </c>
      <c r="B14" s="23" t="s">
        <v>188</v>
      </c>
      <c r="C14" s="23" t="s">
        <v>189</v>
      </c>
      <c r="D14" s="23" t="s">
        <v>190</v>
      </c>
    </row>
    <row r="15" spans="1:4" x14ac:dyDescent="0.2">
      <c r="A15" s="23" t="s">
        <v>191</v>
      </c>
      <c r="B15" s="24">
        <v>0.82</v>
      </c>
      <c r="C15" s="24">
        <v>0.84</v>
      </c>
      <c r="D15" s="24">
        <v>0.82</v>
      </c>
    </row>
    <row r="16" spans="1:4" x14ac:dyDescent="0.2">
      <c r="A16" s="23" t="s">
        <v>192</v>
      </c>
      <c r="B16" s="24">
        <v>0.49</v>
      </c>
      <c r="C16" s="24">
        <v>0.67</v>
      </c>
      <c r="D16" s="24">
        <v>0.71</v>
      </c>
    </row>
    <row r="17" spans="1:4" x14ac:dyDescent="0.2">
      <c r="A17" s="23" t="s">
        <v>193</v>
      </c>
      <c r="B17" s="24">
        <v>0.3</v>
      </c>
      <c r="C17" s="24">
        <v>0.46</v>
      </c>
      <c r="D17" s="24">
        <v>0.48</v>
      </c>
    </row>
    <row r="18" spans="1:4" x14ac:dyDescent="0.2">
      <c r="A18" s="19" t="s">
        <v>196</v>
      </c>
      <c r="B18" s="21"/>
      <c r="C18" s="21"/>
      <c r="D18" s="21"/>
    </row>
    <row r="19" spans="1:4" x14ac:dyDescent="0.2">
      <c r="A19" s="21" t="s">
        <v>187</v>
      </c>
      <c r="B19" s="21" t="s">
        <v>188</v>
      </c>
      <c r="C19" s="21" t="s">
        <v>189</v>
      </c>
      <c r="D19" s="21" t="s">
        <v>190</v>
      </c>
    </row>
    <row r="20" spans="1:4" x14ac:dyDescent="0.2">
      <c r="A20" s="21" t="s">
        <v>191</v>
      </c>
      <c r="B20" s="20">
        <v>0.66</v>
      </c>
      <c r="C20" s="20">
        <v>0.63</v>
      </c>
      <c r="D20" s="20">
        <v>0.6</v>
      </c>
    </row>
    <row r="21" spans="1:4" x14ac:dyDescent="0.2">
      <c r="A21" s="21" t="s">
        <v>192</v>
      </c>
      <c r="B21" s="20">
        <v>0.2</v>
      </c>
      <c r="C21" s="20">
        <v>0.43</v>
      </c>
      <c r="D21" s="20">
        <v>0.5</v>
      </c>
    </row>
    <row r="22" spans="1:4" x14ac:dyDescent="0.2">
      <c r="A22" s="21" t="s">
        <v>193</v>
      </c>
      <c r="B22" s="20">
        <v>-0.03</v>
      </c>
      <c r="C22" s="20">
        <v>-0.06</v>
      </c>
      <c r="D22" s="20">
        <v>0.01</v>
      </c>
    </row>
    <row r="23" spans="1:4" x14ac:dyDescent="0.2">
      <c r="A23" s="22" t="s">
        <v>197</v>
      </c>
      <c r="B23" s="20"/>
      <c r="C23" s="20"/>
      <c r="D23" s="20"/>
    </row>
    <row r="24" spans="1:4" x14ac:dyDescent="0.2">
      <c r="A24" s="23" t="s">
        <v>187</v>
      </c>
      <c r="B24" s="23" t="s">
        <v>188</v>
      </c>
      <c r="C24" s="23" t="s">
        <v>189</v>
      </c>
      <c r="D24" s="23" t="s">
        <v>190</v>
      </c>
    </row>
    <row r="25" spans="1:4" x14ac:dyDescent="0.2">
      <c r="A25" s="23" t="s">
        <v>191</v>
      </c>
      <c r="B25" s="24">
        <v>0.95</v>
      </c>
      <c r="C25" s="24">
        <v>0.98</v>
      </c>
      <c r="D25" s="24">
        <v>0.98</v>
      </c>
    </row>
    <row r="26" spans="1:4" x14ac:dyDescent="0.2">
      <c r="A26" s="23" t="s">
        <v>192</v>
      </c>
      <c r="B26" s="24">
        <v>0.8</v>
      </c>
      <c r="C26" s="24">
        <v>0.89</v>
      </c>
      <c r="D26" s="24">
        <v>0.93</v>
      </c>
    </row>
    <row r="27" spans="1:4" x14ac:dyDescent="0.2">
      <c r="A27" s="23" t="s">
        <v>193</v>
      </c>
      <c r="B27" s="24">
        <v>0.78</v>
      </c>
      <c r="C27" s="24">
        <v>0.83</v>
      </c>
      <c r="D27" s="24">
        <v>0.84</v>
      </c>
    </row>
    <row r="28" spans="1:4" x14ac:dyDescent="0.2">
      <c r="A28" s="25"/>
      <c r="B28" s="25"/>
      <c r="C28" s="25"/>
      <c r="D28" s="25"/>
    </row>
    <row r="29" spans="1:4" x14ac:dyDescent="0.2">
      <c r="A29" s="78" t="s">
        <v>246</v>
      </c>
      <c r="B29" s="34"/>
      <c r="C29" s="34"/>
      <c r="D29" s="34"/>
    </row>
    <row r="30" spans="1:4" x14ac:dyDescent="0.2">
      <c r="A30" s="78" t="s">
        <v>255</v>
      </c>
    </row>
    <row r="31" spans="1:4" x14ac:dyDescent="0.2">
      <c r="A31" s="79"/>
    </row>
  </sheetData>
  <mergeCells count="2">
    <mergeCell ref="A2:D2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</vt:lpstr>
      <vt:lpstr>Table S2</vt:lpstr>
      <vt:lpstr>Table S3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Picard Lab iMac 2</dc:creator>
  <cp:lastModifiedBy>Microsoft Office User</cp:lastModifiedBy>
  <dcterms:created xsi:type="dcterms:W3CDTF">2018-07-12T16:07:37Z</dcterms:created>
  <dcterms:modified xsi:type="dcterms:W3CDTF">2020-05-01T19:06:16Z</dcterms:modified>
</cp:coreProperties>
</file>